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<sst xmlns="http://schemas.openxmlformats.org/spreadsheetml/2006/main" count="381" uniqueCount="107">
  <si>
    <t/>
  </si>
  <si>
    <t>Наименование</t>
  </si>
  <si>
    <t>1</t>
  </si>
  <si>
    <t>2</t>
  </si>
  <si>
    <t>3</t>
  </si>
  <si>
    <t>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</si>
  <si>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</si>
  <si>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</si>
  <si>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</si>
  <si>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</si>
  <si>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</si>
  <si>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</si>
  <si>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</si>
  <si>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</si>
  <si>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</si>
  <si>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</si>
  <si>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</si>
  <si>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</si>
  <si>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</si>
  <si>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</si>
  <si>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Реализация мероприятий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</si>
  <si>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</si>
  <si>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</si>
  <si>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3300099990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</si>
  <si>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</si>
  <si>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Глава муниципального образования</t>
  </si>
  <si>
    <t>7000002030</t>
  </si>
  <si>
    <t>Иные бюджетные ассигнования</t>
  </si>
  <si>
    <t>800</t>
  </si>
  <si>
    <t>Прочие мероприятия органов местного самоуправления</t>
  </si>
  <si>
    <t>7000002400</t>
  </si>
  <si>
    <t>Уплата налогов, сборов и иных платежей</t>
  </si>
  <si>
    <t>850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</si>
  <si>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</si>
  <si>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</si>
  <si>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Субсидия бюджетным и автономным учреждениям, некоммерческим организациям</t>
  </si>
  <si>
    <t>7000061990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</si>
  <si>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</si>
  <si>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</si>
  <si>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</si>
  <si>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</si>
  <si>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</si>
  <si>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</si>
  <si>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7000099990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</si>
  <si>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</si>
  <si>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</si>
  <si>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</si>
  <si>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</si>
  <si>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</si>
  <si>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</si>
  <si>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</si>
  <si>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</si>
  <si>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8060002040</t>
  </si>
  <si>
    <t>8060002050</t>
  </si>
  <si>
    <t>8060002400</t>
  </si>
  <si>
    <t>8060020070</t>
  </si>
  <si>
    <t>Итого</t>
  </si>
  <si>
    <t>ЦСР</t>
  </si>
  <si>
    <t>ВР</t>
  </si>
  <si>
    <t>1110299990</t>
  </si>
  <si>
    <t>1300182300</t>
  </si>
  <si>
    <t>1300199990</t>
  </si>
  <si>
    <t>13001S2300</t>
  </si>
  <si>
    <t>1400199990</t>
  </si>
  <si>
    <t>1400299990</t>
  </si>
  <si>
    <t>1400399990</t>
  </si>
  <si>
    <t>1420120803</t>
  </si>
  <si>
    <t>14201S0803</t>
  </si>
  <si>
    <t>1510184290</t>
  </si>
  <si>
    <t>1800699990</t>
  </si>
  <si>
    <t xml:space="preserve">Реализация мероприятий </t>
  </si>
  <si>
    <t>7000059300</t>
  </si>
  <si>
    <t>Сумма на    2019 год,                         (тыс. руб.)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</si>
  <si>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на 2019 год</t>
  </si>
  <si>
    <t>1210099990</t>
  </si>
  <si>
    <t>1220099990</t>
  </si>
  <si>
    <t>1230099990</t>
  </si>
  <si>
    <t>Устройство защитных противопожарных полос в населенных пунктах района</t>
  </si>
  <si>
    <t>Устройство защитных противопожарных полос (софинансирование)</t>
  </si>
  <si>
    <t>Реализация мероприятий по ремонту внутрипоселковых дорог</t>
  </si>
  <si>
    <t>1810120801</t>
  </si>
  <si>
    <t>3420099990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</si>
  <si>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</si>
  <si>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</si>
  <si>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Индексация оплаты труда работников бюджетного сектора экономики</t>
  </si>
  <si>
    <t>7000000602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</si>
  <si>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</si>
  <si>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</si>
  <si>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>Прочие мероприятия ОМС (Связь и информатика)  в рамках МП</t>
  </si>
  <si>
    <t>Расходы на очистку водоотводных канав от снега, вывоз снега с территории населенных пунктов</t>
  </si>
  <si>
    <t>7000020819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</si>
  <si>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</si>
  <si>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</si>
  <si>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3210220826</t>
  </si>
  <si>
    <t>Социальные выплаты гражданам, кроме публичных нормативных социальных выплат</t>
  </si>
  <si>
    <t>320</t>
  </si>
  <si>
    <t>Реализация мероприятий подпрограммы "Озеленение"</t>
  </si>
  <si>
    <t>Реализация мероприятий подпрограммы "Благоустройство"</t>
  </si>
  <si>
    <t>Реализация мероприятий подпрограммы «Организация и содержание мест захоронения»</t>
  </si>
  <si>
    <t>Обеспечение проведения выборов и референдумов</t>
  </si>
  <si>
    <t>7000002090</t>
  </si>
  <si>
    <t>Специальные расходы</t>
  </si>
  <si>
    <t>880</t>
  </si>
  <si>
    <t>Ведомственная целевая программа «Управление муниципальными финансами в  сельском поселении Луговской» СП обеспечение функций органов местного самоуправления денежное содержание ДМС</t>
  </si>
  <si>
    <t>Ведомственная целевая программа «Управление муниципальными финансами в Ханты-Мансийском районе» обеспечение функций ОМС ( должности не относящиеся к ДМС)</t>
  </si>
  <si>
    <t>Ведомственная целевая программа «Управление муниципальными финансами в Ханты-Мансийском районе» СП обеспечение функций органов местного самоуправления прочие мероприятия</t>
  </si>
  <si>
    <r>
      <t xml:space="preserve">Приложение 5
к решению Совета депутатов
сельского поселения Луговской
от </t>
    </r>
    <r>
      <rPr>
        <b/>
        <sz val="12"/>
        <rFont val="Times New Roman"/>
        <family val="1"/>
      </rPr>
      <t>19.06.2019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136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</si>
</sst>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27" fillId="33" borderId="12" xfId="0" applyNumberFormat="1" applyFont="1" applyFill="1" applyBorder="1" applyAlignment="1">
      <alignment horizontal="center" vertical="top" wrapText="1"/>
    </xf>
    <xf numFmtId="0" fontId="27" fillId="33" borderId="13" xfId="0" applyNumberFormat="1" applyFont="1" applyFill="1" applyBorder="1" applyAlignment="1">
      <alignment horizontal="center" vertical="top" wrapText="1"/>
    </xf>
    <xf numFmtId="0" fontId="27" fillId="33" borderId="14" xfId="0" applyNumberFormat="1" applyFont="1" applyFill="1" applyBorder="1" applyAlignment="1">
      <alignment horizontal="center" vertical="top" wrapText="1"/>
    </xf>
    <xf numFmtId="0" fontId="28" fillId="33" borderId="15" xfId="0" applyNumberFormat="1" applyFont="1" applyFill="1" applyBorder="1" applyAlignment="1">
      <alignment horizontal="left" vertical="top" wrapText="1"/>
    </xf>
    <xf numFmtId="0" fontId="28" fillId="33" borderId="15" xfId="0" applyNumberFormat="1" applyFont="1" applyFill="1" applyBorder="1" applyAlignment="1">
      <alignment horizontal="center" vertical="top" wrapText="1"/>
    </xf>
    <xf numFmtId="0" fontId="28" fillId="33" borderId="16" xfId="0" applyNumberFormat="1" applyFont="1" applyFill="1" applyBorder="1" applyAlignment="1">
      <alignment horizontal="center" vertical="top" wrapText="1"/>
    </xf>
    <xf numFmtId="4" fontId="28" fillId="33" borderId="17" xfId="0" applyNumberFormat="1" applyFont="1" applyFill="1" applyBorder="1" applyAlignment="1">
      <alignment horizontal="right" vertical="top" wrapText="1"/>
    </xf>
    <xf numFmtId="0" fontId="28" fillId="33" borderId="18" xfId="0" applyNumberFormat="1" applyFont="1" applyFill="1" applyBorder="1" applyAlignment="1">
      <alignment horizontal="right" vertical="top" wrapText="1"/>
    </xf>
    <xf numFmtId="4" fontId="28" fillId="33" borderId="19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47.00390625" style="1" customWidth="1"/>
    <col min="2" max="2" width="13.421875" style="1" customWidth="1"/>
    <col min="3" max="3" width="8.7109375" style="1" customWidth="1"/>
    <col min="4" max="4" width="16.28125" style="1" customWidth="1"/>
  </cols>
  <sheetData>
    <row r="1" spans="2:4" ht="62.25" customHeight="1">
      <c r="B1" s="5" t="s">
        <v>106</v>
      </c>
      <c r="C1" s="5"/>
      <c r="D1" s="5"/>
    </row>
    <row r="2" spans="1:4" s="1" customFormat="1" ht="75" customHeight="1">
      <c r="A2" s="7" t="s">
        <v>73</v>
      </c>
      <c r="B2" s="7"/>
      <c r="C2" s="7"/>
      <c r="D2" s="7"/>
    </row>
    <row r="3" spans="1:4" s="1" customFormat="1" ht="13.5" customHeight="1" thickBot="1">
      <c r="A3" s="6" t="s">
        <v>0</v>
      </c>
      <c r="B3" s="6"/>
      <c r="C3" s="6"/>
      <c r="D3" s="6"/>
    </row>
    <row r="4" spans="1:4" s="1" customFormat="1" ht="48" thickBot="1">
      <c r="A4" s="2" t="s">
        <v>1</v>
      </c>
      <c r="B4" s="2" t="s">
        <v>57</v>
      </c>
      <c r="C4" s="3" t="s">
        <v>58</v>
      </c>
      <c r="D4" s="4" t="s">
        <v>72</v>
      </c>
    </row>
    <row r="5" spans="1:4" s="1" customFormat="1" ht="13.5" thickBot="1">
      <c r="A5" s="8" t="s">
        <v>2</v>
      </c>
      <c r="B5" s="8" t="s">
        <v>3</v>
      </c>
      <c r="C5" s="9" t="s">
        <v>4</v>
      </c>
      <c r="D5" s="10" t="s">
        <v>5</v>
      </c>
    </row>
    <row r="6" spans="1:4" s="1" customFormat="1" ht="12.75">
      <c r="A6" s="11" t="s">
        <v>20</v>
      </c>
      <c r="B6" s="12" t="s">
        <v>59</v>
      </c>
      <c r="C6" s="13" t="s">
        <v>0</v>
      </c>
      <c r="D6" s="14">
        <f>200</f>
        <v>200</v>
      </c>
    </row>
    <row r="7" spans="1:4" s="1" customFormat="1" ht="22.5">
      <c r="A7" s="11" t="s">
        <v>10</v>
      </c>
      <c r="B7" s="12" t="s">
        <v>59</v>
      </c>
      <c r="C7" s="13" t="s">
        <v>11</v>
      </c>
      <c r="D7" s="14">
        <f>200</f>
        <v>200</v>
      </c>
    </row>
    <row r="8" spans="1:4" s="1" customFormat="1" ht="22.5">
      <c r="A8" s="11" t="s">
        <v>12</v>
      </c>
      <c r="B8" s="12" t="s">
        <v>59</v>
      </c>
      <c r="C8" s="13" t="s">
        <v>13</v>
      </c>
      <c r="D8" s="14">
        <f>200</f>
        <v>200</v>
      </c>
    </row>
    <row r="9" spans="1:4" s="1" customFormat="1" ht="12.75">
      <c r="A9" s="11" t="s">
        <v>96</v>
      </c>
      <c r="B9" s="12" t="s">
        <v>74</v>
      </c>
      <c r="C9" s="13" t="s">
        <v>0</v>
      </c>
      <c r="D9" s="14">
        <f>130</f>
        <v>130</v>
      </c>
    </row>
    <row r="10" spans="1:4" s="1" customFormat="1" ht="22.5">
      <c r="A10" s="11" t="s">
        <v>10</v>
      </c>
      <c r="B10" s="12" t="s">
        <v>74</v>
      </c>
      <c r="C10" s="13" t="s">
        <v>11</v>
      </c>
      <c r="D10" s="14">
        <f>130</f>
        <v>130</v>
      </c>
    </row>
    <row r="11" spans="1:4" s="1" customFormat="1" ht="22.5">
      <c r="A11" s="11" t="s">
        <v>12</v>
      </c>
      <c r="B11" s="12" t="s">
        <v>74</v>
      </c>
      <c r="C11" s="13" t="s">
        <v>13</v>
      </c>
      <c r="D11" s="14">
        <f>130</f>
        <v>130</v>
      </c>
    </row>
    <row r="12" spans="1:4" s="1" customFormat="1" ht="12.75">
      <c r="A12" s="11" t="s">
        <v>97</v>
      </c>
      <c r="B12" s="12" t="s">
        <v>75</v>
      </c>
      <c r="C12" s="13" t="s">
        <v>0</v>
      </c>
      <c r="D12" s="14">
        <f>1845</f>
        <v>1845</v>
      </c>
    </row>
    <row r="13" spans="1:4" s="1" customFormat="1" ht="22.5">
      <c r="A13" s="11" t="s">
        <v>10</v>
      </c>
      <c r="B13" s="12" t="s">
        <v>75</v>
      </c>
      <c r="C13" s="13" t="s">
        <v>11</v>
      </c>
      <c r="D13" s="14">
        <f>1845</f>
        <v>1845</v>
      </c>
    </row>
    <row r="14" spans="1:4" s="1" customFormat="1" ht="22.5">
      <c r="A14" s="11" t="s">
        <v>12</v>
      </c>
      <c r="B14" s="12" t="s">
        <v>75</v>
      </c>
      <c r="C14" s="13" t="s">
        <v>13</v>
      </c>
      <c r="D14" s="14">
        <f>1845</f>
        <v>1845</v>
      </c>
    </row>
    <row r="15" spans="1:4" s="1" customFormat="1" ht="22.5">
      <c r="A15" s="11" t="s">
        <v>98</v>
      </c>
      <c r="B15" s="12" t="s">
        <v>76</v>
      </c>
      <c r="C15" s="13" t="s">
        <v>0</v>
      </c>
      <c r="D15" s="14">
        <f>200</f>
        <v>200</v>
      </c>
    </row>
    <row r="16" spans="1:4" s="1" customFormat="1" ht="22.5">
      <c r="A16" s="11" t="s">
        <v>10</v>
      </c>
      <c r="B16" s="12" t="s">
        <v>76</v>
      </c>
      <c r="C16" s="13" t="s">
        <v>11</v>
      </c>
      <c r="D16" s="14">
        <f>200</f>
        <v>200</v>
      </c>
    </row>
    <row r="17" spans="1:4" s="1" customFormat="1" ht="22.5">
      <c r="A17" s="11" t="s">
        <v>12</v>
      </c>
      <c r="B17" s="12" t="s">
        <v>76</v>
      </c>
      <c r="C17" s="13" t="s">
        <v>13</v>
      </c>
      <c r="D17" s="14">
        <f>200</f>
        <v>200</v>
      </c>
    </row>
    <row r="18" spans="1:4" s="1" customFormat="1" ht="22.5">
      <c r="A18" s="11" t="s">
        <v>18</v>
      </c>
      <c r="B18" s="12" t="s">
        <v>60</v>
      </c>
      <c r="C18" s="13" t="s">
        <v>0</v>
      </c>
      <c r="D18" s="14">
        <f>16</f>
        <v>16</v>
      </c>
    </row>
    <row r="19" spans="1:4" s="1" customFormat="1" ht="45">
      <c r="A19" s="11" t="s">
        <v>14</v>
      </c>
      <c r="B19" s="12" t="s">
        <v>60</v>
      </c>
      <c r="C19" s="13" t="s">
        <v>15</v>
      </c>
      <c r="D19" s="14">
        <f>16</f>
        <v>16</v>
      </c>
    </row>
    <row r="20" spans="1:4" s="1" customFormat="1" ht="22.5">
      <c r="A20" s="11" t="s">
        <v>16</v>
      </c>
      <c r="B20" s="12" t="s">
        <v>60</v>
      </c>
      <c r="C20" s="13" t="s">
        <v>17</v>
      </c>
      <c r="D20" s="14">
        <f>16</f>
        <v>16</v>
      </c>
    </row>
    <row r="21" spans="1:4" s="1" customFormat="1" ht="12.75">
      <c r="A21" s="11" t="s">
        <v>20</v>
      </c>
      <c r="B21" s="12" t="s">
        <v>61</v>
      </c>
      <c r="C21" s="13" t="s">
        <v>0</v>
      </c>
      <c r="D21" s="14">
        <f>31.2</f>
        <v>31.2</v>
      </c>
    </row>
    <row r="22" spans="1:4" s="1" customFormat="1" ht="45">
      <c r="A22" s="11" t="s">
        <v>14</v>
      </c>
      <c r="B22" s="12" t="s">
        <v>61</v>
      </c>
      <c r="C22" s="13" t="s">
        <v>15</v>
      </c>
      <c r="D22" s="14">
        <f>27.2</f>
        <v>27.2</v>
      </c>
    </row>
    <row r="23" spans="1:4" s="1" customFormat="1" ht="22.5">
      <c r="A23" s="11" t="s">
        <v>16</v>
      </c>
      <c r="B23" s="12" t="s">
        <v>61</v>
      </c>
      <c r="C23" s="13" t="s">
        <v>17</v>
      </c>
      <c r="D23" s="14">
        <f>27.2</f>
        <v>27.2</v>
      </c>
    </row>
    <row r="24" spans="1:4" s="1" customFormat="1" ht="22.5">
      <c r="A24" s="11" t="s">
        <v>10</v>
      </c>
      <c r="B24" s="12" t="s">
        <v>61</v>
      </c>
      <c r="C24" s="13" t="s">
        <v>11</v>
      </c>
      <c r="D24" s="14">
        <f>4</f>
        <v>4</v>
      </c>
    </row>
    <row r="25" spans="1:4" s="1" customFormat="1" ht="22.5">
      <c r="A25" s="11" t="s">
        <v>12</v>
      </c>
      <c r="B25" s="12" t="s">
        <v>61</v>
      </c>
      <c r="C25" s="13" t="s">
        <v>13</v>
      </c>
      <c r="D25" s="14">
        <f>4</f>
        <v>4</v>
      </c>
    </row>
    <row r="26" spans="1:4" s="1" customFormat="1" ht="22.5">
      <c r="A26" s="11" t="s">
        <v>19</v>
      </c>
      <c r="B26" s="12" t="s">
        <v>62</v>
      </c>
      <c r="C26" s="13" t="s">
        <v>0</v>
      </c>
      <c r="D26" s="14">
        <f>6.9</f>
        <v>6.9</v>
      </c>
    </row>
    <row r="27" spans="1:4" s="1" customFormat="1" ht="45">
      <c r="A27" s="11" t="s">
        <v>14</v>
      </c>
      <c r="B27" s="12" t="s">
        <v>62</v>
      </c>
      <c r="C27" s="13" t="s">
        <v>15</v>
      </c>
      <c r="D27" s="14">
        <f>6.9</f>
        <v>6.9</v>
      </c>
    </row>
    <row r="28" spans="1:4" s="1" customFormat="1" ht="22.5">
      <c r="A28" s="11" t="s">
        <v>16</v>
      </c>
      <c r="B28" s="12" t="s">
        <v>62</v>
      </c>
      <c r="C28" s="13" t="s">
        <v>17</v>
      </c>
      <c r="D28" s="14">
        <f>6.9</f>
        <v>6.9</v>
      </c>
    </row>
    <row r="29" spans="1:4" s="1" customFormat="1" ht="12.75">
      <c r="A29" s="11" t="s">
        <v>20</v>
      </c>
      <c r="B29" s="12" t="s">
        <v>63</v>
      </c>
      <c r="C29" s="13" t="s">
        <v>0</v>
      </c>
      <c r="D29" s="14">
        <f>92.44</f>
        <v>92.44</v>
      </c>
    </row>
    <row r="30" spans="1:4" s="1" customFormat="1" ht="22.5">
      <c r="A30" s="11" t="s">
        <v>10</v>
      </c>
      <c r="B30" s="12" t="s">
        <v>63</v>
      </c>
      <c r="C30" s="13" t="s">
        <v>11</v>
      </c>
      <c r="D30" s="14">
        <f>92.44</f>
        <v>92.44</v>
      </c>
    </row>
    <row r="31" spans="1:4" s="1" customFormat="1" ht="22.5">
      <c r="A31" s="11" t="s">
        <v>12</v>
      </c>
      <c r="B31" s="12" t="s">
        <v>63</v>
      </c>
      <c r="C31" s="13" t="s">
        <v>13</v>
      </c>
      <c r="D31" s="14">
        <f>92.44</f>
        <v>92.44</v>
      </c>
    </row>
    <row r="32" spans="1:4" s="1" customFormat="1" ht="12.75">
      <c r="A32" s="11" t="s">
        <v>20</v>
      </c>
      <c r="B32" s="12" t="s">
        <v>64</v>
      </c>
      <c r="C32" s="13" t="s">
        <v>0</v>
      </c>
      <c r="D32" s="14">
        <f>386</f>
        <v>386</v>
      </c>
    </row>
    <row r="33" spans="1:4" s="1" customFormat="1" ht="22.5">
      <c r="A33" s="11" t="s">
        <v>10</v>
      </c>
      <c r="B33" s="12" t="s">
        <v>64</v>
      </c>
      <c r="C33" s="13" t="s">
        <v>11</v>
      </c>
      <c r="D33" s="14">
        <f>386</f>
        <v>386</v>
      </c>
    </row>
    <row r="34" spans="1:4" s="1" customFormat="1" ht="22.5">
      <c r="A34" s="11" t="s">
        <v>12</v>
      </c>
      <c r="B34" s="12" t="s">
        <v>64</v>
      </c>
      <c r="C34" s="13" t="s">
        <v>13</v>
      </c>
      <c r="D34" s="14">
        <f>386</f>
        <v>386</v>
      </c>
    </row>
    <row r="35" spans="1:4" s="1" customFormat="1" ht="12.75">
      <c r="A35" s="11" t="s">
        <v>20</v>
      </c>
      <c r="B35" s="12" t="s">
        <v>65</v>
      </c>
      <c r="C35" s="13" t="s">
        <v>0</v>
      </c>
      <c r="D35" s="14">
        <f>10</f>
        <v>10</v>
      </c>
    </row>
    <row r="36" spans="1:4" s="1" customFormat="1" ht="22.5">
      <c r="A36" s="11" t="s">
        <v>10</v>
      </c>
      <c r="B36" s="12" t="s">
        <v>65</v>
      </c>
      <c r="C36" s="13" t="s">
        <v>11</v>
      </c>
      <c r="D36" s="14">
        <f>10</f>
        <v>10</v>
      </c>
    </row>
    <row r="37" spans="1:4" s="1" customFormat="1" ht="22.5">
      <c r="A37" s="11" t="s">
        <v>12</v>
      </c>
      <c r="B37" s="12" t="s">
        <v>65</v>
      </c>
      <c r="C37" s="13" t="s">
        <v>13</v>
      </c>
      <c r="D37" s="14">
        <f>10</f>
        <v>10</v>
      </c>
    </row>
    <row r="38" spans="1:4" s="1" customFormat="1" ht="22.5">
      <c r="A38" s="11" t="s">
        <v>77</v>
      </c>
      <c r="B38" s="12" t="s">
        <v>66</v>
      </c>
      <c r="C38" s="13" t="s">
        <v>0</v>
      </c>
      <c r="D38" s="14">
        <f>50</f>
        <v>50</v>
      </c>
    </row>
    <row r="39" spans="1:4" s="1" customFormat="1" ht="22.5">
      <c r="A39" s="11" t="s">
        <v>10</v>
      </c>
      <c r="B39" s="12" t="s">
        <v>66</v>
      </c>
      <c r="C39" s="13" t="s">
        <v>11</v>
      </c>
      <c r="D39" s="14">
        <f>50</f>
        <v>50</v>
      </c>
    </row>
    <row r="40" spans="1:4" s="1" customFormat="1" ht="22.5">
      <c r="A40" s="11" t="s">
        <v>12</v>
      </c>
      <c r="B40" s="12" t="s">
        <v>66</v>
      </c>
      <c r="C40" s="13" t="s">
        <v>13</v>
      </c>
      <c r="D40" s="14">
        <f>50</f>
        <v>50</v>
      </c>
    </row>
    <row r="41" spans="1:4" s="1" customFormat="1" ht="22.5">
      <c r="A41" s="11" t="s">
        <v>78</v>
      </c>
      <c r="B41" s="12" t="s">
        <v>67</v>
      </c>
      <c r="C41" s="13" t="s">
        <v>0</v>
      </c>
      <c r="D41" s="14">
        <f>5.56</f>
        <v>5.56</v>
      </c>
    </row>
    <row r="42" spans="1:4" s="1" customFormat="1" ht="22.5">
      <c r="A42" s="11" t="s">
        <v>10</v>
      </c>
      <c r="B42" s="12" t="s">
        <v>67</v>
      </c>
      <c r="C42" s="13" t="s">
        <v>11</v>
      </c>
      <c r="D42" s="14">
        <f>5.56</f>
        <v>5.56</v>
      </c>
    </row>
    <row r="43" spans="1:4" s="1" customFormat="1" ht="22.5">
      <c r="A43" s="11" t="s">
        <v>12</v>
      </c>
      <c r="B43" s="12" t="s">
        <v>67</v>
      </c>
      <c r="C43" s="13" t="s">
        <v>13</v>
      </c>
      <c r="D43" s="14">
        <f>5.56</f>
        <v>5.56</v>
      </c>
    </row>
    <row r="44" spans="1:4" s="1" customFormat="1" ht="45">
      <c r="A44" s="11" t="s">
        <v>91</v>
      </c>
      <c r="B44" s="12" t="s">
        <v>68</v>
      </c>
      <c r="C44" s="13" t="s">
        <v>0</v>
      </c>
      <c r="D44" s="14">
        <f>3.78</f>
        <v>3.78</v>
      </c>
    </row>
    <row r="45" spans="1:4" s="1" customFormat="1" ht="45">
      <c r="A45" s="11" t="s">
        <v>14</v>
      </c>
      <c r="B45" s="12" t="s">
        <v>68</v>
      </c>
      <c r="C45" s="13" t="s">
        <v>15</v>
      </c>
      <c r="D45" s="14">
        <f>3.78</f>
        <v>3.78</v>
      </c>
    </row>
    <row r="46" spans="1:4" s="1" customFormat="1" ht="22.5">
      <c r="A46" s="11" t="s">
        <v>16</v>
      </c>
      <c r="B46" s="12" t="s">
        <v>68</v>
      </c>
      <c r="C46" s="13" t="s">
        <v>17</v>
      </c>
      <c r="D46" s="14">
        <f>3.78</f>
        <v>3.78</v>
      </c>
    </row>
    <row r="47" spans="1:4" s="1" customFormat="1" ht="12.75">
      <c r="A47" s="11" t="s">
        <v>20</v>
      </c>
      <c r="B47" s="12" t="s">
        <v>69</v>
      </c>
      <c r="C47" s="13" t="s">
        <v>0</v>
      </c>
      <c r="D47" s="14">
        <f>1542.19</f>
        <v>1542.19</v>
      </c>
    </row>
    <row r="48" spans="1:4" s="1" customFormat="1" ht="22.5">
      <c r="A48" s="11" t="s">
        <v>10</v>
      </c>
      <c r="B48" s="12" t="s">
        <v>69</v>
      </c>
      <c r="C48" s="13" t="s">
        <v>11</v>
      </c>
      <c r="D48" s="14">
        <f>1542.19</f>
        <v>1542.19</v>
      </c>
    </row>
    <row r="49" spans="1:4" s="1" customFormat="1" ht="22.5">
      <c r="A49" s="11" t="s">
        <v>12</v>
      </c>
      <c r="B49" s="12" t="s">
        <v>69</v>
      </c>
      <c r="C49" s="13" t="s">
        <v>13</v>
      </c>
      <c r="D49" s="14">
        <f>1542.19</f>
        <v>1542.19</v>
      </c>
    </row>
    <row r="50" spans="1:4" s="1" customFormat="1" ht="12.75">
      <c r="A50" s="11" t="s">
        <v>79</v>
      </c>
      <c r="B50" s="12" t="s">
        <v>80</v>
      </c>
      <c r="C50" s="13" t="s">
        <v>0</v>
      </c>
      <c r="D50" s="14">
        <f>1000</f>
        <v>1000</v>
      </c>
    </row>
    <row r="51" spans="1:4" s="1" customFormat="1" ht="22.5">
      <c r="A51" s="11" t="s">
        <v>10</v>
      </c>
      <c r="B51" s="12" t="s">
        <v>80</v>
      </c>
      <c r="C51" s="13" t="s">
        <v>11</v>
      </c>
      <c r="D51" s="14">
        <f>1000</f>
        <v>1000</v>
      </c>
    </row>
    <row r="52" spans="1:4" s="1" customFormat="1" ht="22.5">
      <c r="A52" s="11" t="s">
        <v>12</v>
      </c>
      <c r="B52" s="12" t="s">
        <v>80</v>
      </c>
      <c r="C52" s="13" t="s">
        <v>13</v>
      </c>
      <c r="D52" s="14">
        <f>1000</f>
        <v>1000</v>
      </c>
    </row>
    <row r="53" spans="1:4" s="1" customFormat="1" ht="45">
      <c r="A53" s="11" t="s">
        <v>21</v>
      </c>
      <c r="B53" s="12" t="s">
        <v>22</v>
      </c>
      <c r="C53" s="13" t="s">
        <v>0</v>
      </c>
      <c r="D53" s="14">
        <f>627.9</f>
        <v>627.9</v>
      </c>
    </row>
    <row r="54" spans="1:4" s="1" customFormat="1" ht="22.5">
      <c r="A54" s="11" t="s">
        <v>10</v>
      </c>
      <c r="B54" s="12" t="s">
        <v>22</v>
      </c>
      <c r="C54" s="13" t="s">
        <v>11</v>
      </c>
      <c r="D54" s="14">
        <f>627.9</f>
        <v>627.9</v>
      </c>
    </row>
    <row r="55" spans="1:4" s="1" customFormat="1" ht="22.5">
      <c r="A55" s="11" t="s">
        <v>12</v>
      </c>
      <c r="B55" s="12" t="s">
        <v>22</v>
      </c>
      <c r="C55" s="13" t="s">
        <v>13</v>
      </c>
      <c r="D55" s="14">
        <f>627.9</f>
        <v>627.9</v>
      </c>
    </row>
    <row r="56" spans="1:4" s="1" customFormat="1" ht="33.75">
      <c r="A56" s="11" t="s">
        <v>92</v>
      </c>
      <c r="B56" s="12" t="s">
        <v>93</v>
      </c>
      <c r="C56" s="13" t="s">
        <v>0</v>
      </c>
      <c r="D56" s="14">
        <f>190</f>
        <v>190</v>
      </c>
    </row>
    <row r="57" spans="1:4" s="1" customFormat="1" ht="22.5">
      <c r="A57" s="11" t="s">
        <v>6</v>
      </c>
      <c r="B57" s="12" t="s">
        <v>93</v>
      </c>
      <c r="C57" s="13" t="s">
        <v>7</v>
      </c>
      <c r="D57" s="14">
        <f>190</f>
        <v>190</v>
      </c>
    </row>
    <row r="58" spans="1:4" s="1" customFormat="1" ht="12.75">
      <c r="A58" s="11" t="s">
        <v>8</v>
      </c>
      <c r="B58" s="12" t="s">
        <v>93</v>
      </c>
      <c r="C58" s="13" t="s">
        <v>9</v>
      </c>
      <c r="D58" s="14">
        <f>190</f>
        <v>190</v>
      </c>
    </row>
    <row r="59" spans="1:4" s="1" customFormat="1" ht="12.75">
      <c r="A59" s="11" t="s">
        <v>70</v>
      </c>
      <c r="B59" s="12" t="s">
        <v>23</v>
      </c>
      <c r="C59" s="13" t="s">
        <v>0</v>
      </c>
      <c r="D59" s="14">
        <f>100</f>
        <v>100</v>
      </c>
    </row>
    <row r="60" spans="1:4" s="1" customFormat="1" ht="22.5">
      <c r="A60" s="11" t="s">
        <v>10</v>
      </c>
      <c r="B60" s="12" t="s">
        <v>23</v>
      </c>
      <c r="C60" s="13" t="s">
        <v>11</v>
      </c>
      <c r="D60" s="14">
        <f>100</f>
        <v>100</v>
      </c>
    </row>
    <row r="61" spans="1:4" s="1" customFormat="1" ht="22.5">
      <c r="A61" s="11" t="s">
        <v>12</v>
      </c>
      <c r="B61" s="12" t="s">
        <v>23</v>
      </c>
      <c r="C61" s="13" t="s">
        <v>13</v>
      </c>
      <c r="D61" s="14">
        <f>100</f>
        <v>100</v>
      </c>
    </row>
    <row r="62" spans="1:4" s="1" customFormat="1" ht="12.75">
      <c r="A62" s="11" t="s">
        <v>20</v>
      </c>
      <c r="B62" s="12" t="s">
        <v>81</v>
      </c>
      <c r="C62" s="13" t="s">
        <v>0</v>
      </c>
      <c r="D62" s="14">
        <f>950.01</f>
        <v>950.01</v>
      </c>
    </row>
    <row r="63" spans="1:4" s="1" customFormat="1" ht="22.5">
      <c r="A63" s="11" t="s">
        <v>10</v>
      </c>
      <c r="B63" s="12" t="s">
        <v>81</v>
      </c>
      <c r="C63" s="13" t="s">
        <v>11</v>
      </c>
      <c r="D63" s="14">
        <f>950.01</f>
        <v>950.01</v>
      </c>
    </row>
    <row r="64" spans="1:4" s="1" customFormat="1" ht="22.5">
      <c r="A64" s="11" t="s">
        <v>12</v>
      </c>
      <c r="B64" s="12" t="s">
        <v>81</v>
      </c>
      <c r="C64" s="13" t="s">
        <v>13</v>
      </c>
      <c r="D64" s="14">
        <f>950.01</f>
        <v>950.01</v>
      </c>
    </row>
    <row r="65" spans="1:4" s="1" customFormat="1" ht="45">
      <c r="A65" s="11" t="s">
        <v>82</v>
      </c>
      <c r="B65" s="12" t="s">
        <v>83</v>
      </c>
      <c r="C65" s="13" t="s">
        <v>0</v>
      </c>
      <c r="D65" s="14">
        <f>4783.3</f>
        <v>4783.3</v>
      </c>
    </row>
    <row r="66" spans="1:4" s="1" customFormat="1" ht="22.5">
      <c r="A66" s="11" t="s">
        <v>6</v>
      </c>
      <c r="B66" s="12" t="s">
        <v>83</v>
      </c>
      <c r="C66" s="13" t="s">
        <v>7</v>
      </c>
      <c r="D66" s="14">
        <f>4783.3</f>
        <v>4783.3</v>
      </c>
    </row>
    <row r="67" spans="1:4" s="1" customFormat="1" ht="12.75">
      <c r="A67" s="11" t="s">
        <v>8</v>
      </c>
      <c r="B67" s="12" t="s">
        <v>83</v>
      </c>
      <c r="C67" s="13" t="s">
        <v>9</v>
      </c>
      <c r="D67" s="14">
        <f>4783.3</f>
        <v>4783.3</v>
      </c>
    </row>
    <row r="68" spans="1:4" s="1" customFormat="1" ht="22.5">
      <c r="A68" s="11" t="s">
        <v>84</v>
      </c>
      <c r="B68" s="12" t="s">
        <v>85</v>
      </c>
      <c r="C68" s="13" t="s">
        <v>0</v>
      </c>
      <c r="D68" s="14">
        <f>468.57</f>
        <v>468.57</v>
      </c>
    </row>
    <row r="69" spans="1:4" s="1" customFormat="1" ht="22.5">
      <c r="A69" s="11" t="s">
        <v>6</v>
      </c>
      <c r="B69" s="12" t="s">
        <v>85</v>
      </c>
      <c r="C69" s="13" t="s">
        <v>7</v>
      </c>
      <c r="D69" s="14">
        <f>468.57</f>
        <v>468.57</v>
      </c>
    </row>
    <row r="70" spans="1:4" s="1" customFormat="1" ht="12.75">
      <c r="A70" s="11" t="s">
        <v>8</v>
      </c>
      <c r="B70" s="12" t="s">
        <v>85</v>
      </c>
      <c r="C70" s="13" t="s">
        <v>9</v>
      </c>
      <c r="D70" s="14">
        <f>468.57</f>
        <v>468.57</v>
      </c>
    </row>
    <row r="71" spans="1:4" s="1" customFormat="1" ht="12.75">
      <c r="A71" s="11" t="s">
        <v>25</v>
      </c>
      <c r="B71" s="12" t="s">
        <v>26</v>
      </c>
      <c r="C71" s="13" t="s">
        <v>0</v>
      </c>
      <c r="D71" s="14">
        <f>1765.44</f>
        <v>1765.44</v>
      </c>
    </row>
    <row r="72" spans="1:4" s="1" customFormat="1" ht="45">
      <c r="A72" s="11" t="s">
        <v>14</v>
      </c>
      <c r="B72" s="12" t="s">
        <v>26</v>
      </c>
      <c r="C72" s="13" t="s">
        <v>15</v>
      </c>
      <c r="D72" s="14">
        <f>1765.44</f>
        <v>1765.44</v>
      </c>
    </row>
    <row r="73" spans="1:4" s="1" customFormat="1" ht="22.5">
      <c r="A73" s="11" t="s">
        <v>16</v>
      </c>
      <c r="B73" s="12" t="s">
        <v>26</v>
      </c>
      <c r="C73" s="13" t="s">
        <v>17</v>
      </c>
      <c r="D73" s="14">
        <f>1765.44</f>
        <v>1765.44</v>
      </c>
    </row>
    <row r="74" spans="1:4" s="1" customFormat="1" ht="12.75">
      <c r="A74" s="11" t="s">
        <v>99</v>
      </c>
      <c r="B74" s="12" t="s">
        <v>100</v>
      </c>
      <c r="C74" s="13" t="s">
        <v>0</v>
      </c>
      <c r="D74" s="14">
        <f>150</f>
        <v>150</v>
      </c>
    </row>
    <row r="75" spans="1:4" s="1" customFormat="1" ht="12.75">
      <c r="A75" s="11" t="s">
        <v>27</v>
      </c>
      <c r="B75" s="12" t="s">
        <v>100</v>
      </c>
      <c r="C75" s="13" t="s">
        <v>28</v>
      </c>
      <c r="D75" s="14">
        <f>150</f>
        <v>150</v>
      </c>
    </row>
    <row r="76" spans="1:4" s="1" customFormat="1" ht="12.75">
      <c r="A76" s="11" t="s">
        <v>101</v>
      </c>
      <c r="B76" s="12" t="s">
        <v>100</v>
      </c>
      <c r="C76" s="13" t="s">
        <v>102</v>
      </c>
      <c r="D76" s="14">
        <f>150</f>
        <v>150</v>
      </c>
    </row>
    <row r="77" spans="1:4" s="1" customFormat="1" ht="12.75">
      <c r="A77" s="11" t="s">
        <v>29</v>
      </c>
      <c r="B77" s="12" t="s">
        <v>30</v>
      </c>
      <c r="C77" s="13" t="s">
        <v>0</v>
      </c>
      <c r="D77" s="14">
        <f>0.8</f>
        <v>0.8</v>
      </c>
    </row>
    <row r="78" spans="1:4" s="1" customFormat="1" ht="22.5">
      <c r="A78" s="11" t="s">
        <v>10</v>
      </c>
      <c r="B78" s="12" t="s">
        <v>30</v>
      </c>
      <c r="C78" s="13" t="s">
        <v>11</v>
      </c>
      <c r="D78" s="14">
        <f>0.8</f>
        <v>0.8</v>
      </c>
    </row>
    <row r="79" spans="1:4" s="1" customFormat="1" ht="22.5">
      <c r="A79" s="11" t="s">
        <v>12</v>
      </c>
      <c r="B79" s="12" t="s">
        <v>30</v>
      </c>
      <c r="C79" s="13" t="s">
        <v>13</v>
      </c>
      <c r="D79" s="14">
        <f>0.8</f>
        <v>0.8</v>
      </c>
    </row>
    <row r="80" spans="1:4" s="1" customFormat="1" ht="22.5">
      <c r="A80" s="11" t="s">
        <v>89</v>
      </c>
      <c r="B80" s="12" t="s">
        <v>90</v>
      </c>
      <c r="C80" s="13" t="s">
        <v>0</v>
      </c>
      <c r="D80" s="14">
        <f>400</f>
        <v>400</v>
      </c>
    </row>
    <row r="81" spans="1:4" s="1" customFormat="1" ht="22.5">
      <c r="A81" s="11" t="s">
        <v>10</v>
      </c>
      <c r="B81" s="12" t="s">
        <v>90</v>
      </c>
      <c r="C81" s="13" t="s">
        <v>11</v>
      </c>
      <c r="D81" s="14">
        <f>400</f>
        <v>400</v>
      </c>
    </row>
    <row r="82" spans="1:4" s="1" customFormat="1" ht="22.5">
      <c r="A82" s="11" t="s">
        <v>12</v>
      </c>
      <c r="B82" s="12" t="s">
        <v>90</v>
      </c>
      <c r="C82" s="13" t="s">
        <v>13</v>
      </c>
      <c r="D82" s="14">
        <f>400</f>
        <v>400</v>
      </c>
    </row>
    <row r="83" spans="1:4" s="1" customFormat="1" ht="22.5">
      <c r="A83" s="11" t="s">
        <v>33</v>
      </c>
      <c r="B83" s="12" t="s">
        <v>34</v>
      </c>
      <c r="C83" s="13" t="s">
        <v>0</v>
      </c>
      <c r="D83" s="14">
        <f>435.5</f>
        <v>435.5</v>
      </c>
    </row>
    <row r="84" spans="1:4" s="1" customFormat="1" ht="45">
      <c r="A84" s="11" t="s">
        <v>14</v>
      </c>
      <c r="B84" s="12" t="s">
        <v>34</v>
      </c>
      <c r="C84" s="13" t="s">
        <v>15</v>
      </c>
      <c r="D84" s="14">
        <f>432.7</f>
        <v>432.7</v>
      </c>
    </row>
    <row r="85" spans="1:4" s="1" customFormat="1" ht="22.5">
      <c r="A85" s="11" t="s">
        <v>16</v>
      </c>
      <c r="B85" s="12" t="s">
        <v>34</v>
      </c>
      <c r="C85" s="13" t="s">
        <v>17</v>
      </c>
      <c r="D85" s="14">
        <f>432.7</f>
        <v>432.7</v>
      </c>
    </row>
    <row r="86" spans="1:4" s="1" customFormat="1" ht="22.5">
      <c r="A86" s="11" t="s">
        <v>10</v>
      </c>
      <c r="B86" s="12" t="s">
        <v>34</v>
      </c>
      <c r="C86" s="13" t="s">
        <v>11</v>
      </c>
      <c r="D86" s="14">
        <f>2.8</f>
        <v>2.8</v>
      </c>
    </row>
    <row r="87" spans="1:4" s="1" customFormat="1" ht="22.5">
      <c r="A87" s="11" t="s">
        <v>12</v>
      </c>
      <c r="B87" s="12" t="s">
        <v>34</v>
      </c>
      <c r="C87" s="13" t="s">
        <v>13</v>
      </c>
      <c r="D87" s="14">
        <f>2.8</f>
        <v>2.8</v>
      </c>
    </row>
    <row r="88" spans="1:4" s="1" customFormat="1" ht="56.25">
      <c r="A88" s="11" t="s">
        <v>24</v>
      </c>
      <c r="B88" s="12" t="s">
        <v>71</v>
      </c>
      <c r="C88" s="13" t="s">
        <v>0</v>
      </c>
      <c r="D88" s="14">
        <f>49.3</f>
        <v>49.3</v>
      </c>
    </row>
    <row r="89" spans="1:4" s="1" customFormat="1" ht="45">
      <c r="A89" s="11" t="s">
        <v>14</v>
      </c>
      <c r="B89" s="12" t="s">
        <v>71</v>
      </c>
      <c r="C89" s="13" t="s">
        <v>15</v>
      </c>
      <c r="D89" s="14">
        <f>39.3</f>
        <v>39.3</v>
      </c>
    </row>
    <row r="90" spans="1:4" s="1" customFormat="1" ht="22.5">
      <c r="A90" s="11" t="s">
        <v>16</v>
      </c>
      <c r="B90" s="12" t="s">
        <v>71</v>
      </c>
      <c r="C90" s="13" t="s">
        <v>17</v>
      </c>
      <c r="D90" s="14">
        <f>39.3</f>
        <v>39.3</v>
      </c>
    </row>
    <row r="91" spans="1:4" s="1" customFormat="1" ht="22.5">
      <c r="A91" s="11" t="s">
        <v>10</v>
      </c>
      <c r="B91" s="12" t="s">
        <v>71</v>
      </c>
      <c r="C91" s="13" t="s">
        <v>11</v>
      </c>
      <c r="D91" s="14">
        <f>10</f>
        <v>10</v>
      </c>
    </row>
    <row r="92" spans="1:4" s="1" customFormat="1" ht="22.5">
      <c r="A92" s="11" t="s">
        <v>12</v>
      </c>
      <c r="B92" s="12" t="s">
        <v>71</v>
      </c>
      <c r="C92" s="13" t="s">
        <v>13</v>
      </c>
      <c r="D92" s="14">
        <f>10</f>
        <v>10</v>
      </c>
    </row>
    <row r="93" spans="1:4" s="1" customFormat="1" ht="22.5">
      <c r="A93" s="11" t="s">
        <v>35</v>
      </c>
      <c r="B93" s="12" t="s">
        <v>36</v>
      </c>
      <c r="C93" s="13" t="s">
        <v>0</v>
      </c>
      <c r="D93" s="14">
        <f>24464.64</f>
        <v>24464.64</v>
      </c>
    </row>
    <row r="94" spans="1:4" s="1" customFormat="1" ht="22.5">
      <c r="A94" s="11" t="s">
        <v>6</v>
      </c>
      <c r="B94" s="12" t="s">
        <v>36</v>
      </c>
      <c r="C94" s="13" t="s">
        <v>7</v>
      </c>
      <c r="D94" s="14">
        <f>24464.64</f>
        <v>24464.64</v>
      </c>
    </row>
    <row r="95" spans="1:4" s="1" customFormat="1" ht="12.75">
      <c r="A95" s="11" t="s">
        <v>8</v>
      </c>
      <c r="B95" s="12" t="s">
        <v>36</v>
      </c>
      <c r="C95" s="13" t="s">
        <v>9</v>
      </c>
      <c r="D95" s="14">
        <f>24464.64</f>
        <v>24464.64</v>
      </c>
    </row>
    <row r="96" spans="1:4" s="1" customFormat="1" ht="22.5">
      <c r="A96" s="11" t="s">
        <v>86</v>
      </c>
      <c r="B96" s="12" t="s">
        <v>87</v>
      </c>
      <c r="C96" s="13" t="s">
        <v>0</v>
      </c>
      <c r="D96" s="14">
        <f>700</f>
        <v>700</v>
      </c>
    </row>
    <row r="97" spans="1:4" s="1" customFormat="1" ht="22.5">
      <c r="A97" s="11" t="s">
        <v>6</v>
      </c>
      <c r="B97" s="12" t="s">
        <v>87</v>
      </c>
      <c r="C97" s="13" t="s">
        <v>7</v>
      </c>
      <c r="D97" s="14">
        <f>700</f>
        <v>700</v>
      </c>
    </row>
    <row r="98" spans="1:4" s="1" customFormat="1" ht="12.75">
      <c r="A98" s="11" t="s">
        <v>8</v>
      </c>
      <c r="B98" s="12" t="s">
        <v>87</v>
      </c>
      <c r="C98" s="13" t="s">
        <v>9</v>
      </c>
      <c r="D98" s="14">
        <f>700</f>
        <v>700</v>
      </c>
    </row>
    <row r="99" spans="1:4" s="1" customFormat="1" ht="45">
      <c r="A99" s="11" t="s">
        <v>37</v>
      </c>
      <c r="B99" s="12" t="s">
        <v>38</v>
      </c>
      <c r="C99" s="13" t="s">
        <v>0</v>
      </c>
      <c r="D99" s="14">
        <f>5652.36</f>
        <v>5652.36</v>
      </c>
    </row>
    <row r="100" spans="1:4" s="1" customFormat="1" ht="12.75">
      <c r="A100" s="11" t="s">
        <v>39</v>
      </c>
      <c r="B100" s="12" t="s">
        <v>38</v>
      </c>
      <c r="C100" s="13" t="s">
        <v>40</v>
      </c>
      <c r="D100" s="14">
        <f>5652.36</f>
        <v>5652.36</v>
      </c>
    </row>
    <row r="101" spans="1:4" s="1" customFormat="1" ht="12.75">
      <c r="A101" s="11" t="s">
        <v>41</v>
      </c>
      <c r="B101" s="12" t="s">
        <v>38</v>
      </c>
      <c r="C101" s="13" t="s">
        <v>42</v>
      </c>
      <c r="D101" s="14">
        <f>5652.36</f>
        <v>5652.36</v>
      </c>
    </row>
    <row r="102" spans="1:4" s="1" customFormat="1" ht="12.75">
      <c r="A102" s="11" t="s">
        <v>20</v>
      </c>
      <c r="B102" s="12" t="s">
        <v>43</v>
      </c>
      <c r="C102" s="13" t="s">
        <v>0</v>
      </c>
      <c r="D102" s="14">
        <f>16681.95</f>
        <v>16681.95</v>
      </c>
    </row>
    <row r="103" spans="1:4" s="1" customFormat="1" ht="22.5">
      <c r="A103" s="11" t="s">
        <v>10</v>
      </c>
      <c r="B103" s="12" t="s">
        <v>43</v>
      </c>
      <c r="C103" s="13" t="s">
        <v>11</v>
      </c>
      <c r="D103" s="14">
        <f>14660.46</f>
        <v>14660.46</v>
      </c>
    </row>
    <row r="104" spans="1:4" s="1" customFormat="1" ht="22.5">
      <c r="A104" s="11" t="s">
        <v>12</v>
      </c>
      <c r="B104" s="12" t="s">
        <v>43</v>
      </c>
      <c r="C104" s="13" t="s">
        <v>13</v>
      </c>
      <c r="D104" s="14">
        <f>14660.46</f>
        <v>14660.46</v>
      </c>
    </row>
    <row r="105" spans="1:4" ht="12.75">
      <c r="A105" s="11" t="s">
        <v>44</v>
      </c>
      <c r="B105" s="12" t="s">
        <v>43</v>
      </c>
      <c r="C105" s="13" t="s">
        <v>45</v>
      </c>
      <c r="D105" s="14">
        <f>420</f>
        <v>420</v>
      </c>
    </row>
    <row r="106" spans="1:4" ht="12.75">
      <c r="A106" s="11" t="s">
        <v>46</v>
      </c>
      <c r="B106" s="12" t="s">
        <v>43</v>
      </c>
      <c r="C106" s="13" t="s">
        <v>47</v>
      </c>
      <c r="D106" s="14">
        <f>420</f>
        <v>420</v>
      </c>
    </row>
    <row r="107" spans="1:4" ht="22.5">
      <c r="A107" s="11" t="s">
        <v>48</v>
      </c>
      <c r="B107" s="12" t="s">
        <v>43</v>
      </c>
      <c r="C107" s="13" t="s">
        <v>49</v>
      </c>
      <c r="D107" s="14">
        <f>800</f>
        <v>800</v>
      </c>
    </row>
    <row r="108" spans="1:4" ht="12.75">
      <c r="A108" s="11" t="s">
        <v>50</v>
      </c>
      <c r="B108" s="12" t="s">
        <v>43</v>
      </c>
      <c r="C108" s="13" t="s">
        <v>51</v>
      </c>
      <c r="D108" s="14">
        <f>800</f>
        <v>800</v>
      </c>
    </row>
    <row r="109" spans="1:4" ht="22.5">
      <c r="A109" s="11" t="s">
        <v>6</v>
      </c>
      <c r="B109" s="12" t="s">
        <v>43</v>
      </c>
      <c r="C109" s="13" t="s">
        <v>7</v>
      </c>
      <c r="D109" s="14">
        <f>651.49</f>
        <v>651.49</v>
      </c>
    </row>
    <row r="110" spans="1:4" ht="12.75">
      <c r="A110" s="11" t="s">
        <v>8</v>
      </c>
      <c r="B110" s="12" t="s">
        <v>43</v>
      </c>
      <c r="C110" s="13" t="s">
        <v>9</v>
      </c>
      <c r="D110" s="14">
        <f>651.49</f>
        <v>651.49</v>
      </c>
    </row>
    <row r="111" spans="1:4" ht="12.75">
      <c r="A111" s="11" t="s">
        <v>27</v>
      </c>
      <c r="B111" s="12" t="s">
        <v>43</v>
      </c>
      <c r="C111" s="13" t="s">
        <v>28</v>
      </c>
      <c r="D111" s="14">
        <f>150</f>
        <v>150</v>
      </c>
    </row>
    <row r="112" spans="1:4" ht="12.75">
      <c r="A112" s="11" t="s">
        <v>31</v>
      </c>
      <c r="B112" s="12" t="s">
        <v>43</v>
      </c>
      <c r="C112" s="13" t="s">
        <v>32</v>
      </c>
      <c r="D112" s="14">
        <f>150</f>
        <v>150</v>
      </c>
    </row>
    <row r="113" spans="1:4" ht="45">
      <c r="A113" s="11" t="s">
        <v>103</v>
      </c>
      <c r="B113" s="12" t="s">
        <v>52</v>
      </c>
      <c r="C113" s="13" t="s">
        <v>0</v>
      </c>
      <c r="D113" s="14">
        <f>10153.54</f>
        <v>10153.54</v>
      </c>
    </row>
    <row r="114" spans="1:4" ht="45">
      <c r="A114" s="11" t="s">
        <v>14</v>
      </c>
      <c r="B114" s="12" t="s">
        <v>52</v>
      </c>
      <c r="C114" s="13" t="s">
        <v>15</v>
      </c>
      <c r="D114" s="14">
        <f>10153.54</f>
        <v>10153.54</v>
      </c>
    </row>
    <row r="115" spans="1:4" ht="22.5">
      <c r="A115" s="11" t="s">
        <v>16</v>
      </c>
      <c r="B115" s="12" t="s">
        <v>52</v>
      </c>
      <c r="C115" s="13" t="s">
        <v>17</v>
      </c>
      <c r="D115" s="14">
        <f>10153.54</f>
        <v>10153.54</v>
      </c>
    </row>
    <row r="116" spans="1:4" ht="45">
      <c r="A116" s="11" t="s">
        <v>104</v>
      </c>
      <c r="B116" s="12" t="s">
        <v>53</v>
      </c>
      <c r="C116" s="13" t="s">
        <v>0</v>
      </c>
      <c r="D116" s="14">
        <f>4671.67</f>
        <v>4671.67</v>
      </c>
    </row>
    <row r="117" spans="1:4" ht="45">
      <c r="A117" s="11" t="s">
        <v>14</v>
      </c>
      <c r="B117" s="12" t="s">
        <v>53</v>
      </c>
      <c r="C117" s="13" t="s">
        <v>15</v>
      </c>
      <c r="D117" s="14">
        <f>4606.67</f>
        <v>4606.67</v>
      </c>
    </row>
    <row r="118" spans="1:4" ht="22.5">
      <c r="A118" s="11" t="s">
        <v>16</v>
      </c>
      <c r="B118" s="12" t="s">
        <v>53</v>
      </c>
      <c r="C118" s="13" t="s">
        <v>17</v>
      </c>
      <c r="D118" s="14">
        <f>4606.67</f>
        <v>4606.67</v>
      </c>
    </row>
    <row r="119" spans="1:4" ht="12.75">
      <c r="A119" s="11" t="s">
        <v>44</v>
      </c>
      <c r="B119" s="12" t="s">
        <v>53</v>
      </c>
      <c r="C119" s="13" t="s">
        <v>45</v>
      </c>
      <c r="D119" s="14">
        <f>65</f>
        <v>65</v>
      </c>
    </row>
    <row r="120" spans="1:4" ht="22.5">
      <c r="A120" s="11" t="s">
        <v>94</v>
      </c>
      <c r="B120" s="12" t="s">
        <v>53</v>
      </c>
      <c r="C120" s="13" t="s">
        <v>95</v>
      </c>
      <c r="D120" s="14">
        <f>65</f>
        <v>65</v>
      </c>
    </row>
    <row r="121" spans="1:4" ht="45">
      <c r="A121" s="11" t="s">
        <v>105</v>
      </c>
      <c r="B121" s="12" t="s">
        <v>54</v>
      </c>
      <c r="C121" s="13" t="s">
        <v>0</v>
      </c>
      <c r="D121" s="14">
        <f>2115.19</f>
        <v>2115.19</v>
      </c>
    </row>
    <row r="122" spans="1:4" ht="45">
      <c r="A122" s="11" t="s">
        <v>14</v>
      </c>
      <c r="B122" s="12" t="s">
        <v>54</v>
      </c>
      <c r="C122" s="13" t="s">
        <v>15</v>
      </c>
      <c r="D122" s="14">
        <f>540</f>
        <v>540</v>
      </c>
    </row>
    <row r="123" spans="1:4" ht="22.5">
      <c r="A123" s="11" t="s">
        <v>16</v>
      </c>
      <c r="B123" s="12" t="s">
        <v>54</v>
      </c>
      <c r="C123" s="13" t="s">
        <v>17</v>
      </c>
      <c r="D123" s="14">
        <f>540</f>
        <v>540</v>
      </c>
    </row>
    <row r="124" spans="1:4" ht="22.5">
      <c r="A124" s="11" t="s">
        <v>10</v>
      </c>
      <c r="B124" s="12" t="s">
        <v>54</v>
      </c>
      <c r="C124" s="13" t="s">
        <v>11</v>
      </c>
      <c r="D124" s="14">
        <f>1575.19</f>
        <v>1575.19</v>
      </c>
    </row>
    <row r="125" spans="1:4" ht="22.5">
      <c r="A125" s="11" t="s">
        <v>12</v>
      </c>
      <c r="B125" s="12" t="s">
        <v>54</v>
      </c>
      <c r="C125" s="13" t="s">
        <v>13</v>
      </c>
      <c r="D125" s="14">
        <f>1575.19</f>
        <v>1575.19</v>
      </c>
    </row>
    <row r="126" spans="1:4" ht="12.75">
      <c r="A126" s="11" t="s">
        <v>88</v>
      </c>
      <c r="B126" s="12" t="s">
        <v>55</v>
      </c>
      <c r="C126" s="13" t="s">
        <v>0</v>
      </c>
      <c r="D126" s="14">
        <f>1380.97</f>
        <v>1380.97</v>
      </c>
    </row>
    <row r="127" spans="1:4" ht="22.5">
      <c r="A127" s="11" t="s">
        <v>10</v>
      </c>
      <c r="B127" s="12" t="s">
        <v>55</v>
      </c>
      <c r="C127" s="13" t="s">
        <v>11</v>
      </c>
      <c r="D127" s="14">
        <f>1380.97</f>
        <v>1380.97</v>
      </c>
    </row>
    <row r="128" spans="1:4" ht="23.25" thickBot="1">
      <c r="A128" s="11" t="s">
        <v>12</v>
      </c>
      <c r="B128" s="12" t="s">
        <v>55</v>
      </c>
      <c r="C128" s="13" t="s">
        <v>13</v>
      </c>
      <c r="D128" s="14">
        <f>1380.97</f>
        <v>1380.97</v>
      </c>
    </row>
    <row r="129" spans="1:4" ht="13.5" thickBot="1">
      <c r="A129" s="15" t="s">
        <v>56</v>
      </c>
      <c r="B129" s="15"/>
      <c r="C129" s="15"/>
      <c r="D129" s="16">
        <f>81260.21</f>
        <v>81260.21</v>
      </c>
    </row>
  </sheetData>
  <sheetProtection/>
  <mergeCells count="4">
    <mergeCell ref="B1:D1"/>
    <mergeCell ref="A3:D3"/>
    <mergeCell ref="A2:D2"/>
    <mergeCell ref="A129:C129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1</cp:lastModifiedBy>
  <cp:lastPrinted>2019-05-27T05:35:08Z</cp:lastPrinted>
  <dcterms:created xsi:type="dcterms:W3CDTF">2018-09-25T10:24:47Z</dcterms:created>
  <dcterms:modified xsi:type="dcterms:W3CDTF">2019-06-19T11:42:21Z</dcterms:modified>
  <cp:category/>
  <cp:version/>
  <cp:contentType/>
  <cp:contentStatus/>
</cp:coreProperties>
</file>