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<sst xmlns="http://schemas.openxmlformats.org/spreadsheetml/2006/main" count="102" uniqueCount="88">
  <si>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</si>
  <si>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</si>
  <si>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</si>
  <si>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</si>
  <si>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</si>
  <si>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</si>
  <si>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</si>
  <si>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</si>
  <si>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</si>
  <si>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</si>
  <si>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</si>
  <si>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</si>
  <si>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</si>
  <si>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</si>
  <si>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</si>
  <si>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</si>
  <si>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</si>
  <si>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</si>
  <si>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к решению Совета депутатов</t>
  </si>
  <si>
    <t>Центральный аппарат</t>
  </si>
  <si>
    <t>Формирование архивных фондов</t>
  </si>
  <si>
    <t>Создание условий для деятельности добровольных формирований населения по охране общественного порядка.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</si>
  <si>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</si>
  <si>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</si>
  <si>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</si>
  <si>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</si>
  <si>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</si>
  <si>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</si>
  <si>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</si>
  <si>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</si>
  <si>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</si>
  <si>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</si>
  <si>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</si>
  <si>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</si>
  <si>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</si>
  <si>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</si>
  <si>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</si>
  <si>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</si>
  <si>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</si>
  <si>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</si>
  <si>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</si>
  <si>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</si>
  <si>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</si>
  <si>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</si>
  <si>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</si>
  <si>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</si>
  <si>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</si>
  <si>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</si>
  <si>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</si>
  <si>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</si>
  <si>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 xml:space="preserve">бюджетных ассигнований по разделам, подразделам, целевым статьям  и видам расходов бюджета сельского поселения Луговской по функциональной классификации </t>
  </si>
  <si>
    <t>Доплата по муниципальным пенсиям</t>
  </si>
  <si>
    <t>Национальная экономика</t>
  </si>
  <si>
    <t>сельского поселения Луговской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</si>
  <si>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</si>
  <si>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Выполнение других обязательств государства</t>
  </si>
  <si>
    <t>Отдельные мероприятия в области информационно-коммуникационных технологий и связи</t>
  </si>
  <si>
    <t>Муниципальная целевая программа "профилактика правонарушений"</t>
  </si>
  <si>
    <t>на 2013год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</si>
  <si>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</si>
  <si>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</si>
  <si>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</si>
  <si>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</si>
  <si>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</si>
  <si>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 xml:space="preserve"> Содержание мест захоронения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</si>
  <si>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</si>
  <si>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</si>
  <si>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</si>
  <si>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Содержание  вертолетных площадок в населенных пунктах</t>
  </si>
  <si>
    <t>Мероприятия по гражданской обороне</t>
  </si>
  <si>
    <t>Центральный аппарат(денежное содержание  муниципальных служащих)</t>
  </si>
  <si>
    <t>Центральный аппарат(денежное содержание  других работников)</t>
  </si>
  <si>
    <t>Региональная  целевая программа "Содействие занятости населения на 2011-2013гг"</t>
  </si>
  <si>
    <t>5224500</t>
  </si>
  <si>
    <t>Развитие и модернизация жил.ком.</t>
  </si>
  <si>
    <t>МЦП"Развитие сети автомобильных дорог,повышение безопасности дорожного движения на терртиории ХМРН на 2011-2013гг"</t>
  </si>
  <si>
    <t>7950900</t>
  </si>
  <si>
    <t>Межбюджетные трансферты</t>
  </si>
  <si>
    <t>Приложение 2</t>
  </si>
  <si>
    <t>Реализ. Пр."Наш дом" на 2011-2013годы и на период до 2015года"</t>
  </si>
  <si>
    <t xml:space="preserve">Образование </t>
  </si>
  <si>
    <t>Экологические отряды в образовательных учреждениях</t>
  </si>
  <si>
    <t>Другие вопросы в области жилищно-коммунального хозяйства</t>
  </si>
  <si>
    <t>МЦП "Комплексное развитие культуры и искусства на территории ХМР на 2011-2015гг"</t>
  </si>
  <si>
    <t>5227000</t>
  </si>
  <si>
    <t>МЦП"Повышение эффективности бюджетных расходов сельского поселения Луговской на период 2013- 2015гг"</t>
  </si>
  <si>
    <t>Обеспечение деятельности финансовых, налоговых и таможенных органов и органов финансового надзора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</si>
  <si>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30.05.2013 </t>
    </r>
    <r>
      <rPr>
        <sz val="11"/>
        <color indexed="8"/>
        <rFont val="Times New Roman"/>
        <family val="1"/>
      </rPr>
      <t xml:space="preserve">года № </t>
    </r>
    <r>
      <rPr>
        <b/>
        <sz val="11"/>
        <color indexed="8"/>
        <rFont val="Times New Roman"/>
        <family val="1"/>
      </rPr>
      <t>117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</si>
</sst>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167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167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167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167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167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33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4" fontId="1" fillId="0" borderId="25" xfId="52" applyNumberFormat="1" applyFont="1" applyFill="1" applyBorder="1" applyAlignment="1">
      <alignment wrapText="1"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9" fontId="2" fillId="0" borderId="17" xfId="52" applyNumberFormat="1" applyFont="1" applyFill="1" applyBorder="1" applyAlignment="1" applyProtection="1">
      <alignment horizontal="center"/>
      <protection hidden="1"/>
    </xf>
    <xf numFmtId="166" fontId="2" fillId="0" borderId="20" xfId="52" applyNumberFormat="1" applyFont="1" applyFill="1" applyBorder="1" applyAlignment="1" applyProtection="1">
      <alignment horizontal="center"/>
      <protection hidden="1"/>
    </xf>
    <xf numFmtId="166" fontId="2" fillId="0" borderId="23" xfId="52" applyNumberFormat="1" applyFont="1" applyFill="1" applyBorder="1" applyAlignment="1" applyProtection="1">
      <alignment horizontal="center"/>
      <protection hidden="1"/>
    </xf>
    <xf numFmtId="4" fontId="2" fillId="0" borderId="24" xfId="52" applyNumberFormat="1" applyFont="1" applyFill="1" applyBorder="1" applyAlignment="1">
      <alignment/>
      <protection/>
    </xf>
    <xf numFmtId="166" fontId="1" fillId="0" borderId="25" xfId="52" applyNumberFormat="1" applyFont="1" applyFill="1" applyBorder="1" applyAlignment="1" applyProtection="1">
      <alignment horizontal="center"/>
      <protection hidden="1"/>
    </xf>
    <xf numFmtId="4" fontId="1" fillId="0" borderId="25" xfId="52" applyNumberFormat="1" applyFont="1" applyFill="1" applyBorder="1" applyAlignment="1">
      <alignment/>
      <protection/>
    </xf>
    <xf numFmtId="166" fontId="2" fillId="0" borderId="25" xfId="52" applyNumberFormat="1" applyFont="1" applyFill="1" applyBorder="1" applyAlignment="1" applyProtection="1">
      <alignment horizontal="center"/>
      <protection hidden="1"/>
    </xf>
    <xf numFmtId="4" fontId="2" fillId="0" borderId="25" xfId="52" applyNumberFormat="1" applyFont="1" applyFill="1" applyBorder="1" applyAlignment="1">
      <alignment/>
      <protection/>
    </xf>
    <xf numFmtId="166" fontId="1" fillId="0" borderId="25" xfId="53" applyNumberFormat="1" applyFont="1" applyFill="1" applyBorder="1" applyAlignment="1" applyProtection="1">
      <alignment horizontal="center"/>
      <protection hidden="1"/>
    </xf>
    <xf numFmtId="166" fontId="2" fillId="0" borderId="25" xfId="53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>
      <alignment/>
      <protection/>
    </xf>
    <xf numFmtId="49" fontId="1" fillId="0" borderId="25" xfId="53" applyNumberFormat="1" applyFont="1" applyFill="1" applyBorder="1" applyAlignment="1" applyProtection="1">
      <alignment horizontal="center"/>
      <protection hidden="1"/>
    </xf>
    <xf numFmtId="49" fontId="2" fillId="0" borderId="25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169" fontId="2" fillId="33" borderId="25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21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5.875" style="1" customWidth="1"/>
    <col min="2" max="2" width="37.7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0.875" style="8" customWidth="1"/>
    <col min="11" max="11" width="12.00390625" style="7" customWidth="1"/>
    <col min="12" max="12" width="14.625" style="7" customWidth="1"/>
    <col min="13" max="13" width="13.875" style="1" customWidth="1"/>
    <col min="14" max="14" width="19.375" style="1" customWidth="1"/>
    <col min="15" max="16384" width="9.125" style="1" customWidth="1"/>
  </cols>
  <sheetData>
    <row r="1" ht="0.75" customHeight="1"/>
    <row r="2" spans="2:12" ht="13.5" customHeight="1">
      <c r="B2" s="38"/>
      <c r="G2" s="39"/>
      <c r="H2" s="39"/>
      <c r="I2" s="39"/>
      <c r="J2" s="107" t="s">
        <v>78</v>
      </c>
      <c r="K2" s="107"/>
      <c r="L2" s="107"/>
    </row>
    <row r="3" spans="2:12" ht="12.75" customHeight="1">
      <c r="B3" s="38"/>
      <c r="G3" s="39"/>
      <c r="H3" s="39"/>
      <c r="I3" s="39"/>
      <c r="J3" s="108" t="s">
        <v>18</v>
      </c>
      <c r="K3" s="108"/>
      <c r="L3" s="108"/>
    </row>
    <row r="4" spans="2:12" ht="12.75" customHeight="1">
      <c r="B4" s="38"/>
      <c r="G4" s="39"/>
      <c r="H4" s="39"/>
      <c r="I4" s="39"/>
      <c r="J4" s="108" t="s">
        <v>53</v>
      </c>
      <c r="K4" s="108"/>
      <c r="L4" s="108"/>
    </row>
    <row r="5" spans="2:12" ht="15">
      <c r="B5" s="38"/>
      <c r="G5" s="39"/>
      <c r="H5" s="39"/>
      <c r="I5" s="39"/>
      <c r="J5" s="104" t="s">
        <v>87</v>
      </c>
      <c r="K5" s="104"/>
      <c r="L5" s="104"/>
    </row>
    <row r="6" spans="2:12" ht="12.75">
      <c r="B6" s="38"/>
      <c r="G6" s="39"/>
      <c r="H6" s="39"/>
      <c r="I6" s="39"/>
      <c r="K6" s="36"/>
      <c r="L6" s="36"/>
    </row>
    <row r="7" spans="2:12" ht="12.75">
      <c r="B7" s="105" t="s">
        <v>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2" ht="12.75" customHeight="1">
      <c r="B8" s="106" t="s">
        <v>50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2:12" ht="11.2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2:12" s="3" customFormat="1" ht="12.75">
      <c r="B10" s="105" t="s">
        <v>58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2:12" s="3" customFormat="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3" s="3" customFormat="1" ht="13.5" thickBot="1">
      <c r="B12" s="9"/>
      <c r="C12" s="2"/>
      <c r="D12" s="2"/>
      <c r="E12" s="2"/>
      <c r="F12" s="2"/>
      <c r="G12" s="2"/>
      <c r="H12" s="2"/>
      <c r="I12" s="2"/>
      <c r="J12" s="2"/>
      <c r="K12" s="40"/>
      <c r="L12" s="37" t="s">
        <v>17</v>
      </c>
      <c r="M12" s="34"/>
    </row>
    <row r="13" spans="2:13" s="3" customFormat="1" ht="130.5" customHeight="1">
      <c r="B13" s="41" t="s">
        <v>7</v>
      </c>
      <c r="C13" s="11" t="s">
        <v>8</v>
      </c>
      <c r="D13" s="11" t="s">
        <v>14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11</v>
      </c>
      <c r="K13" s="12" t="s">
        <v>12</v>
      </c>
      <c r="L13" s="11" t="s">
        <v>15</v>
      </c>
      <c r="M13" s="35"/>
    </row>
    <row r="14" spans="2:12" s="4" customFormat="1" ht="16.5" customHeight="1" thickBot="1"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6</v>
      </c>
      <c r="K14" s="44">
        <v>7</v>
      </c>
      <c r="L14" s="43">
        <v>8</v>
      </c>
    </row>
    <row r="15" spans="2:15" s="6" customFormat="1" ht="22.5" customHeight="1" thickBot="1">
      <c r="B15" s="45" t="s">
        <v>1</v>
      </c>
      <c r="C15" s="46" t="s">
        <v>2</v>
      </c>
      <c r="D15" s="46" t="s">
        <v>2</v>
      </c>
      <c r="E15" s="87" t="s">
        <v>16</v>
      </c>
      <c r="F15" s="46" t="s">
        <v>3</v>
      </c>
      <c r="G15" s="47" t="e">
        <f>SUM(H15:I15)</f>
        <v>#REF!</v>
      </c>
      <c r="H15" s="48" t="e">
        <f>H16+#REF!+#REF!+#REF!+#REF!+#REF!+#REF!+#REF!+#REF!</f>
        <v>#REF!</v>
      </c>
      <c r="I15" s="48" t="e">
        <f>I16+#REF!+#REF!+#REF!+#REF!+#REF!+#REF!+#REF!+#REF!</f>
        <v>#REF!</v>
      </c>
      <c r="J15" s="49">
        <f>J16+J36+J54+J61+J79+J81+J86+J88+J39</f>
        <v>74336.12</v>
      </c>
      <c r="K15" s="49">
        <f>K16+K36+K39+K54+K61+K79+K81+K86+K88</f>
        <v>73945.42</v>
      </c>
      <c r="L15" s="49">
        <f>L36+L40</f>
        <v>390.7</v>
      </c>
      <c r="M15" s="32"/>
      <c r="N15" s="32"/>
      <c r="O15" s="32"/>
    </row>
    <row r="16" spans="2:13" s="6" customFormat="1" ht="19.5" customHeight="1" thickBot="1">
      <c r="B16" s="50" t="s">
        <v>4</v>
      </c>
      <c r="C16" s="51">
        <v>1</v>
      </c>
      <c r="D16" s="51">
        <v>0</v>
      </c>
      <c r="E16" s="88">
        <v>0</v>
      </c>
      <c r="F16" s="52">
        <v>0</v>
      </c>
      <c r="G16" s="53" t="e">
        <f>SUM(H16:I16)</f>
        <v>#REF!</v>
      </c>
      <c r="H16" s="54" t="e">
        <f>H17+#REF!+#REF!+#REF!+#REF!+#REF!+#REF!</f>
        <v>#REF!</v>
      </c>
      <c r="I16" s="54" t="e">
        <f>I17+#REF!+#REF!+#REF!+#REF!+#REF!+#REF!</f>
        <v>#REF!</v>
      </c>
      <c r="J16" s="55">
        <f>J17+J19+J23+J24+J22</f>
        <v>20672</v>
      </c>
      <c r="K16" s="55">
        <f>K17+K19+K23+K24</f>
        <v>20672</v>
      </c>
      <c r="L16" s="55"/>
      <c r="M16" s="32"/>
    </row>
    <row r="17" spans="2:13" s="6" customFormat="1" ht="38.25" customHeight="1">
      <c r="B17" s="56" t="s">
        <v>5</v>
      </c>
      <c r="C17" s="57">
        <v>1</v>
      </c>
      <c r="D17" s="57">
        <v>2</v>
      </c>
      <c r="E17" s="89">
        <v>0</v>
      </c>
      <c r="F17" s="58">
        <v>0</v>
      </c>
      <c r="G17" s="59">
        <f>SUM(H17:I17)</f>
        <v>1780000</v>
      </c>
      <c r="H17" s="60">
        <v>1780000</v>
      </c>
      <c r="I17" s="90"/>
      <c r="J17" s="61">
        <f>J18</f>
        <v>1397.7</v>
      </c>
      <c r="K17" s="61">
        <f>K18</f>
        <v>1397.7</v>
      </c>
      <c r="L17" s="62"/>
      <c r="M17" s="32"/>
    </row>
    <row r="18" spans="2:12" ht="28.5" customHeight="1">
      <c r="B18" s="63" t="s">
        <v>6</v>
      </c>
      <c r="C18" s="64">
        <v>1</v>
      </c>
      <c r="D18" s="64">
        <v>2</v>
      </c>
      <c r="E18" s="91">
        <v>20301</v>
      </c>
      <c r="F18" s="65">
        <v>121</v>
      </c>
      <c r="G18" s="66">
        <f>SUM(H18:I18)</f>
        <v>1780000</v>
      </c>
      <c r="H18" s="67">
        <v>1780000</v>
      </c>
      <c r="I18" s="92"/>
      <c r="J18" s="68">
        <v>1397.7</v>
      </c>
      <c r="K18" s="69">
        <f>J18</f>
        <v>1397.7</v>
      </c>
      <c r="L18" s="69"/>
    </row>
    <row r="19" spans="2:12" s="6" customFormat="1" ht="21" customHeight="1">
      <c r="B19" s="70" t="s">
        <v>19</v>
      </c>
      <c r="C19" s="71">
        <v>1</v>
      </c>
      <c r="D19" s="71">
        <v>4</v>
      </c>
      <c r="E19" s="93">
        <v>0</v>
      </c>
      <c r="F19" s="72">
        <v>0</v>
      </c>
      <c r="G19" s="73"/>
      <c r="H19" s="74"/>
      <c r="I19" s="94"/>
      <c r="J19" s="75">
        <f>J20+J21</f>
        <v>13797.699999999999</v>
      </c>
      <c r="K19" s="75">
        <f>K20+K21+K22</f>
        <v>13833.599999999999</v>
      </c>
      <c r="L19" s="75"/>
    </row>
    <row r="20" spans="2:12" s="6" customFormat="1" ht="30.75" customHeight="1">
      <c r="B20" s="76" t="s">
        <v>70</v>
      </c>
      <c r="C20" s="77">
        <v>1</v>
      </c>
      <c r="D20" s="77">
        <v>4</v>
      </c>
      <c r="E20" s="95">
        <v>20401</v>
      </c>
      <c r="F20" s="78">
        <v>121</v>
      </c>
      <c r="G20" s="92"/>
      <c r="H20" s="92"/>
      <c r="I20" s="92"/>
      <c r="J20" s="69">
        <v>8294.8</v>
      </c>
      <c r="K20" s="69">
        <f>J20</f>
        <v>8294.8</v>
      </c>
      <c r="L20" s="69"/>
    </row>
    <row r="21" spans="2:12" s="6" customFormat="1" ht="30.75" customHeight="1">
      <c r="B21" s="76" t="s">
        <v>71</v>
      </c>
      <c r="C21" s="77">
        <v>1</v>
      </c>
      <c r="D21" s="77">
        <v>4</v>
      </c>
      <c r="E21" s="95">
        <v>20402</v>
      </c>
      <c r="F21" s="78">
        <v>121</v>
      </c>
      <c r="G21" s="92"/>
      <c r="H21" s="92"/>
      <c r="I21" s="92"/>
      <c r="J21" s="69">
        <f>140.7+5362.2</f>
        <v>5502.9</v>
      </c>
      <c r="K21" s="69">
        <f>J21</f>
        <v>5502.9</v>
      </c>
      <c r="L21" s="69"/>
    </row>
    <row r="22" spans="2:12" s="6" customFormat="1" ht="39" customHeight="1">
      <c r="B22" s="79" t="s">
        <v>86</v>
      </c>
      <c r="C22" s="71">
        <v>1</v>
      </c>
      <c r="D22" s="71">
        <v>6</v>
      </c>
      <c r="E22" s="96">
        <v>20403</v>
      </c>
      <c r="F22" s="72">
        <v>540</v>
      </c>
      <c r="G22" s="94"/>
      <c r="H22" s="94"/>
      <c r="I22" s="94"/>
      <c r="J22" s="80">
        <v>35.9</v>
      </c>
      <c r="K22" s="80">
        <v>35.9</v>
      </c>
      <c r="L22" s="69"/>
    </row>
    <row r="23" spans="2:22" ht="19.5" customHeight="1">
      <c r="B23" s="79" t="s">
        <v>49</v>
      </c>
      <c r="C23" s="71">
        <v>1</v>
      </c>
      <c r="D23" s="71">
        <v>11</v>
      </c>
      <c r="E23" s="96">
        <v>700500</v>
      </c>
      <c r="F23" s="72">
        <v>870</v>
      </c>
      <c r="G23" s="94"/>
      <c r="H23" s="94"/>
      <c r="I23" s="94"/>
      <c r="J23" s="80">
        <v>100</v>
      </c>
      <c r="K23" s="80">
        <f>J23</f>
        <v>100</v>
      </c>
      <c r="L23" s="80"/>
      <c r="M23"/>
      <c r="N23"/>
      <c r="O23"/>
      <c r="P23"/>
      <c r="Q23"/>
      <c r="R23"/>
      <c r="S23"/>
      <c r="T23"/>
      <c r="U23"/>
      <c r="V23"/>
    </row>
    <row r="24" spans="2:22" s="6" customFormat="1" ht="21" customHeight="1">
      <c r="B24" s="79" t="s">
        <v>59</v>
      </c>
      <c r="C24" s="71">
        <v>1</v>
      </c>
      <c r="D24" s="71">
        <v>13</v>
      </c>
      <c r="E24" s="96">
        <v>0</v>
      </c>
      <c r="F24" s="72">
        <v>0</v>
      </c>
      <c r="G24" s="94"/>
      <c r="H24" s="94"/>
      <c r="I24" s="94"/>
      <c r="J24" s="80">
        <f>J25+J26+J27+J28+J29+J30+J31+J32+J33+J34+J35</f>
        <v>5340.7</v>
      </c>
      <c r="K24" s="80">
        <f>J24</f>
        <v>5340.7</v>
      </c>
      <c r="L24" s="80"/>
      <c r="M24"/>
      <c r="N24"/>
      <c r="O24"/>
      <c r="P24"/>
      <c r="Q24"/>
      <c r="R24"/>
      <c r="S24"/>
      <c r="T24"/>
      <c r="U24"/>
      <c r="V24"/>
    </row>
    <row r="25" spans="2:22" ht="48.75" customHeight="1">
      <c r="B25" s="76" t="s">
        <v>54</v>
      </c>
      <c r="C25" s="77">
        <v>1</v>
      </c>
      <c r="D25" s="77">
        <v>13</v>
      </c>
      <c r="E25" s="95">
        <v>920300</v>
      </c>
      <c r="F25" s="78">
        <v>244</v>
      </c>
      <c r="G25" s="92"/>
      <c r="H25" s="92"/>
      <c r="I25" s="92"/>
      <c r="J25" s="69">
        <v>10</v>
      </c>
      <c r="K25" s="69">
        <v>10</v>
      </c>
      <c r="L25" s="69"/>
      <c r="M25"/>
      <c r="N25"/>
      <c r="O25"/>
      <c r="P25"/>
      <c r="Q25"/>
      <c r="R25"/>
      <c r="S25"/>
      <c r="T25"/>
      <c r="U25"/>
      <c r="V25"/>
    </row>
    <row r="26" spans="2:22" s="6" customFormat="1" ht="56.25" customHeight="1">
      <c r="B26" s="76" t="s">
        <v>31</v>
      </c>
      <c r="C26" s="77">
        <v>1</v>
      </c>
      <c r="D26" s="77">
        <v>13</v>
      </c>
      <c r="E26" s="95">
        <v>920300</v>
      </c>
      <c r="F26" s="78">
        <v>244</v>
      </c>
      <c r="G26" s="92"/>
      <c r="H26" s="92"/>
      <c r="I26" s="92"/>
      <c r="J26" s="69">
        <v>10</v>
      </c>
      <c r="K26" s="69">
        <v>10</v>
      </c>
      <c r="L26" s="69"/>
      <c r="M26"/>
      <c r="N26"/>
      <c r="O26"/>
      <c r="P26"/>
      <c r="Q26"/>
      <c r="R26"/>
      <c r="S26"/>
      <c r="T26"/>
      <c r="U26"/>
      <c r="V26"/>
    </row>
    <row r="27" spans="2:22" ht="75.75" customHeight="1">
      <c r="B27" s="76" t="s">
        <v>32</v>
      </c>
      <c r="C27" s="77">
        <v>1</v>
      </c>
      <c r="D27" s="77">
        <v>13</v>
      </c>
      <c r="E27" s="95">
        <v>920300</v>
      </c>
      <c r="F27" s="78">
        <v>244</v>
      </c>
      <c r="G27" s="92"/>
      <c r="H27" s="92"/>
      <c r="I27" s="92"/>
      <c r="J27" s="69">
        <v>10</v>
      </c>
      <c r="K27" s="69">
        <v>10</v>
      </c>
      <c r="L27" s="69"/>
      <c r="M27"/>
      <c r="N27"/>
      <c r="O27"/>
      <c r="P27"/>
      <c r="Q27"/>
      <c r="R27"/>
      <c r="S27"/>
      <c r="T27"/>
      <c r="U27"/>
      <c r="V27"/>
    </row>
    <row r="28" spans="2:22" ht="34.5" customHeight="1">
      <c r="B28" s="76" t="s">
        <v>33</v>
      </c>
      <c r="C28" s="77">
        <v>1</v>
      </c>
      <c r="D28" s="77">
        <v>13</v>
      </c>
      <c r="E28" s="95">
        <v>920300</v>
      </c>
      <c r="F28" s="78">
        <v>244</v>
      </c>
      <c r="G28" s="92"/>
      <c r="H28" s="92"/>
      <c r="I28" s="92"/>
      <c r="J28" s="69">
        <v>10</v>
      </c>
      <c r="K28" s="69">
        <v>10</v>
      </c>
      <c r="L28" s="69"/>
      <c r="M28"/>
      <c r="N28"/>
      <c r="O28"/>
      <c r="P28"/>
      <c r="Q28"/>
      <c r="R28"/>
      <c r="S28"/>
      <c r="T28"/>
      <c r="U28"/>
      <c r="V28"/>
    </row>
    <row r="29" spans="2:22" ht="52.5" customHeight="1">
      <c r="B29" s="76" t="s">
        <v>34</v>
      </c>
      <c r="C29" s="77">
        <v>1</v>
      </c>
      <c r="D29" s="77">
        <v>13</v>
      </c>
      <c r="E29" s="95">
        <v>920300</v>
      </c>
      <c r="F29" s="78">
        <v>244</v>
      </c>
      <c r="G29" s="92"/>
      <c r="H29" s="92"/>
      <c r="I29" s="92"/>
      <c r="J29" s="69">
        <v>10</v>
      </c>
      <c r="K29" s="69">
        <v>10</v>
      </c>
      <c r="L29" s="69"/>
      <c r="M29"/>
      <c r="N29"/>
      <c r="O29"/>
      <c r="P29"/>
      <c r="Q29"/>
      <c r="R29"/>
      <c r="S29"/>
      <c r="T29"/>
      <c r="U29"/>
      <c r="V29"/>
    </row>
    <row r="30" spans="2:22" ht="21" customHeight="1">
      <c r="B30" s="76" t="s">
        <v>20</v>
      </c>
      <c r="C30" s="77">
        <v>1</v>
      </c>
      <c r="D30" s="77">
        <v>13</v>
      </c>
      <c r="E30" s="95">
        <v>920300</v>
      </c>
      <c r="F30" s="78">
        <v>244</v>
      </c>
      <c r="G30" s="92"/>
      <c r="H30" s="92"/>
      <c r="I30" s="92"/>
      <c r="J30" s="81">
        <v>10</v>
      </c>
      <c r="K30" s="69">
        <v>10</v>
      </c>
      <c r="L30" s="69"/>
      <c r="M30"/>
      <c r="N30"/>
      <c r="O30"/>
      <c r="P30"/>
      <c r="Q30"/>
      <c r="R30"/>
      <c r="S30"/>
      <c r="T30"/>
      <c r="U30"/>
      <c r="V30"/>
    </row>
    <row r="31" spans="2:22" ht="39.75" customHeight="1">
      <c r="B31" s="76" t="s">
        <v>21</v>
      </c>
      <c r="C31" s="77">
        <v>1</v>
      </c>
      <c r="D31" s="77">
        <v>13</v>
      </c>
      <c r="E31" s="95">
        <v>920300</v>
      </c>
      <c r="F31" s="78">
        <v>244</v>
      </c>
      <c r="G31" s="92"/>
      <c r="H31" s="92"/>
      <c r="I31" s="92"/>
      <c r="J31" s="69">
        <v>180.2</v>
      </c>
      <c r="K31" s="69">
        <f>J31</f>
        <v>180.2</v>
      </c>
      <c r="L31" s="69"/>
      <c r="M31"/>
      <c r="N31"/>
      <c r="O31"/>
      <c r="P31"/>
      <c r="Q31"/>
      <c r="R31"/>
      <c r="S31"/>
      <c r="T31"/>
      <c r="U31"/>
      <c r="V31"/>
    </row>
    <row r="32" spans="2:22" ht="27.75" customHeight="1">
      <c r="B32" s="76" t="s">
        <v>55</v>
      </c>
      <c r="C32" s="77">
        <v>1</v>
      </c>
      <c r="D32" s="77">
        <v>13</v>
      </c>
      <c r="E32" s="95">
        <v>920300</v>
      </c>
      <c r="F32" s="78">
        <v>122</v>
      </c>
      <c r="G32" s="92"/>
      <c r="H32" s="92"/>
      <c r="I32" s="92"/>
      <c r="J32" s="69">
        <v>591</v>
      </c>
      <c r="K32" s="69">
        <f>J32</f>
        <v>591</v>
      </c>
      <c r="L32" s="69"/>
      <c r="M32" s="103"/>
      <c r="N32"/>
      <c r="O32"/>
      <c r="P32"/>
      <c r="Q32"/>
      <c r="R32"/>
      <c r="S32"/>
      <c r="T32"/>
      <c r="U32"/>
      <c r="V32"/>
    </row>
    <row r="33" spans="2:22" ht="28.5" customHeight="1">
      <c r="B33" s="76" t="s">
        <v>55</v>
      </c>
      <c r="C33" s="77">
        <v>1</v>
      </c>
      <c r="D33" s="77">
        <v>13</v>
      </c>
      <c r="E33" s="95">
        <v>920300</v>
      </c>
      <c r="F33" s="78">
        <v>242</v>
      </c>
      <c r="G33" s="92"/>
      <c r="H33" s="92"/>
      <c r="I33" s="92"/>
      <c r="J33" s="69">
        <v>694.1</v>
      </c>
      <c r="K33" s="69">
        <v>694.1</v>
      </c>
      <c r="L33" s="69"/>
      <c r="M33" s="100"/>
      <c r="N33"/>
      <c r="O33"/>
      <c r="P33"/>
      <c r="Q33"/>
      <c r="R33"/>
      <c r="S33"/>
      <c r="T33"/>
      <c r="U33"/>
      <c r="V33"/>
    </row>
    <row r="34" spans="2:22" ht="32.25" customHeight="1">
      <c r="B34" s="76" t="s">
        <v>55</v>
      </c>
      <c r="C34" s="77">
        <v>1</v>
      </c>
      <c r="D34" s="77">
        <v>13</v>
      </c>
      <c r="E34" s="95">
        <v>920300</v>
      </c>
      <c r="F34" s="78">
        <v>244</v>
      </c>
      <c r="G34" s="92"/>
      <c r="H34" s="92"/>
      <c r="I34" s="92"/>
      <c r="J34" s="69">
        <f>2801.6+3+9.9-183.2+84+434.7+140.6</f>
        <v>3290.6</v>
      </c>
      <c r="K34" s="69">
        <f>J34</f>
        <v>3290.6</v>
      </c>
      <c r="L34" s="69"/>
      <c r="M34" s="100"/>
      <c r="N34"/>
      <c r="O34"/>
      <c r="P34"/>
      <c r="Q34"/>
      <c r="R34"/>
      <c r="S34"/>
      <c r="T34"/>
      <c r="U34"/>
      <c r="V34"/>
    </row>
    <row r="35" spans="2:22" s="6" customFormat="1" ht="27" customHeight="1">
      <c r="B35" s="76" t="s">
        <v>55</v>
      </c>
      <c r="C35" s="77">
        <v>1</v>
      </c>
      <c r="D35" s="77">
        <v>13</v>
      </c>
      <c r="E35" s="95">
        <v>920300</v>
      </c>
      <c r="F35" s="78">
        <v>852</v>
      </c>
      <c r="G35" s="92"/>
      <c r="H35" s="92"/>
      <c r="I35" s="92"/>
      <c r="J35" s="69">
        <f>512.8+12</f>
        <v>524.8</v>
      </c>
      <c r="K35" s="69">
        <f>J35</f>
        <v>524.8</v>
      </c>
      <c r="L35" s="69"/>
      <c r="M35"/>
      <c r="N35"/>
      <c r="O35"/>
      <c r="P35"/>
      <c r="Q35"/>
      <c r="R35"/>
      <c r="S35"/>
      <c r="T35"/>
      <c r="U35"/>
      <c r="V35"/>
    </row>
    <row r="36" spans="2:22" s="6" customFormat="1" ht="27" customHeight="1">
      <c r="B36" s="82" t="s">
        <v>22</v>
      </c>
      <c r="C36" s="71">
        <v>2</v>
      </c>
      <c r="D36" s="71">
        <v>0</v>
      </c>
      <c r="E36" s="96">
        <v>0</v>
      </c>
      <c r="F36" s="72">
        <v>0</v>
      </c>
      <c r="G36" s="92"/>
      <c r="H36" s="92"/>
      <c r="I36" s="92"/>
      <c r="J36" s="80">
        <f>J37+J38</f>
        <v>340.7</v>
      </c>
      <c r="K36" s="97"/>
      <c r="L36" s="80">
        <f>L37+L38</f>
        <v>340.7</v>
      </c>
      <c r="M36"/>
      <c r="N36"/>
      <c r="O36"/>
      <c r="P36"/>
      <c r="Q36"/>
      <c r="R36"/>
      <c r="S36"/>
      <c r="T36"/>
      <c r="U36"/>
      <c r="V36"/>
    </row>
    <row r="37" spans="2:22" s="6" customFormat="1" ht="42" customHeight="1">
      <c r="B37" s="76" t="s">
        <v>23</v>
      </c>
      <c r="C37" s="77">
        <v>2</v>
      </c>
      <c r="D37" s="77">
        <v>3</v>
      </c>
      <c r="E37" s="95">
        <v>13600</v>
      </c>
      <c r="F37" s="78">
        <v>121</v>
      </c>
      <c r="G37" s="92"/>
      <c r="H37" s="92"/>
      <c r="I37" s="92"/>
      <c r="J37" s="69">
        <v>277.3</v>
      </c>
      <c r="K37" s="69"/>
      <c r="L37" s="69">
        <f>J37</f>
        <v>277.3</v>
      </c>
      <c r="M37"/>
      <c r="N37"/>
      <c r="O37"/>
      <c r="P37"/>
      <c r="Q37"/>
      <c r="R37"/>
      <c r="S37"/>
      <c r="T37"/>
      <c r="U37"/>
      <c r="V37"/>
    </row>
    <row r="38" spans="2:22" ht="36" customHeight="1">
      <c r="B38" s="76" t="s">
        <v>23</v>
      </c>
      <c r="C38" s="77">
        <v>2</v>
      </c>
      <c r="D38" s="77">
        <v>3</v>
      </c>
      <c r="E38" s="95">
        <v>13600</v>
      </c>
      <c r="F38" s="78">
        <v>244</v>
      </c>
      <c r="G38" s="92"/>
      <c r="H38" s="92"/>
      <c r="I38" s="92"/>
      <c r="J38" s="69">
        <v>63.4</v>
      </c>
      <c r="K38" s="69"/>
      <c r="L38" s="69">
        <f>J38</f>
        <v>63.4</v>
      </c>
      <c r="M38"/>
      <c r="N38"/>
      <c r="O38"/>
      <c r="P38"/>
      <c r="Q38"/>
      <c r="R38"/>
      <c r="S38"/>
      <c r="T38"/>
      <c r="U38"/>
      <c r="V38"/>
    </row>
    <row r="39" spans="2:22" ht="36" customHeight="1">
      <c r="B39" s="76"/>
      <c r="C39" s="77">
        <v>3</v>
      </c>
      <c r="D39" s="77">
        <v>0</v>
      </c>
      <c r="E39" s="95">
        <v>0</v>
      </c>
      <c r="F39" s="78">
        <v>0</v>
      </c>
      <c r="G39" s="92"/>
      <c r="H39" s="92"/>
      <c r="I39" s="92"/>
      <c r="J39" s="69">
        <f>J40+J43+J51</f>
        <v>1821.9</v>
      </c>
      <c r="K39" s="69">
        <f>K40+K43+K51</f>
        <v>1771.9</v>
      </c>
      <c r="L39" s="69"/>
      <c r="M39"/>
      <c r="N39"/>
      <c r="O39"/>
      <c r="P39"/>
      <c r="Q39"/>
      <c r="R39"/>
      <c r="S39"/>
      <c r="T39"/>
      <c r="U39"/>
      <c r="V39"/>
    </row>
    <row r="40" spans="2:22" s="6" customFormat="1" ht="49.5" customHeight="1">
      <c r="B40" s="79" t="s">
        <v>35</v>
      </c>
      <c r="C40" s="71">
        <v>3</v>
      </c>
      <c r="D40" s="71">
        <v>4</v>
      </c>
      <c r="E40" s="96">
        <v>0</v>
      </c>
      <c r="F40" s="72">
        <v>0</v>
      </c>
      <c r="G40" s="94"/>
      <c r="H40" s="94"/>
      <c r="I40" s="94"/>
      <c r="J40" s="80">
        <f>J41+J42</f>
        <v>50</v>
      </c>
      <c r="K40" s="80"/>
      <c r="L40" s="80">
        <f>J40</f>
        <v>50</v>
      </c>
      <c r="M40"/>
      <c r="N40"/>
      <c r="O40"/>
      <c r="P40"/>
      <c r="Q40"/>
      <c r="R40"/>
      <c r="S40"/>
      <c r="T40"/>
      <c r="U40"/>
      <c r="V40"/>
    </row>
    <row r="41" spans="2:22" ht="63" customHeight="1">
      <c r="B41" s="76" t="s">
        <v>35</v>
      </c>
      <c r="C41" s="77">
        <v>3</v>
      </c>
      <c r="D41" s="77">
        <v>4</v>
      </c>
      <c r="E41" s="95">
        <v>13801</v>
      </c>
      <c r="F41" s="78">
        <v>121</v>
      </c>
      <c r="G41" s="92"/>
      <c r="H41" s="92"/>
      <c r="I41" s="92"/>
      <c r="J41" s="69">
        <f>23.4+3</f>
        <v>26.4</v>
      </c>
      <c r="K41" s="69"/>
      <c r="L41" s="80">
        <f>J41</f>
        <v>26.4</v>
      </c>
      <c r="M41"/>
      <c r="N41"/>
      <c r="O41"/>
      <c r="P41"/>
      <c r="Q41"/>
      <c r="R41"/>
      <c r="S41"/>
      <c r="T41"/>
      <c r="U41"/>
      <c r="V41"/>
    </row>
    <row r="42" spans="2:22" s="6" customFormat="1" ht="48" customHeight="1">
      <c r="B42" s="76" t="s">
        <v>35</v>
      </c>
      <c r="C42" s="77">
        <v>3</v>
      </c>
      <c r="D42" s="77">
        <v>4</v>
      </c>
      <c r="E42" s="95">
        <v>13801</v>
      </c>
      <c r="F42" s="78">
        <v>242</v>
      </c>
      <c r="G42" s="83"/>
      <c r="H42" s="83"/>
      <c r="I42" s="83"/>
      <c r="J42" s="84">
        <v>23.6</v>
      </c>
      <c r="K42" s="84"/>
      <c r="L42" s="80">
        <f>J42</f>
        <v>23.6</v>
      </c>
      <c r="M42"/>
      <c r="N42"/>
      <c r="O42"/>
      <c r="P42"/>
      <c r="Q42"/>
      <c r="R42"/>
      <c r="S42"/>
      <c r="T42"/>
      <c r="U42"/>
      <c r="V42"/>
    </row>
    <row r="43" spans="2:22" ht="30.75" customHeight="1">
      <c r="B43" s="79" t="s">
        <v>36</v>
      </c>
      <c r="C43" s="71">
        <v>3</v>
      </c>
      <c r="D43" s="71">
        <v>9</v>
      </c>
      <c r="E43" s="96">
        <v>0</v>
      </c>
      <c r="F43" s="72">
        <v>0</v>
      </c>
      <c r="G43" s="92"/>
      <c r="H43" s="92"/>
      <c r="I43" s="92"/>
      <c r="J43" s="80">
        <f>J44+J45+J46+J47+J48+J49+J50</f>
        <v>1664.8000000000002</v>
      </c>
      <c r="K43" s="80">
        <f>K44+K45+K46++K47+K48+K49+K50</f>
        <v>1664.8000000000002</v>
      </c>
      <c r="L43" s="69"/>
      <c r="M43"/>
      <c r="N43"/>
      <c r="O43"/>
      <c r="P43"/>
      <c r="Q43"/>
      <c r="R43"/>
      <c r="S43"/>
      <c r="T43"/>
      <c r="U43"/>
      <c r="V43"/>
    </row>
    <row r="44" spans="2:22" ht="26.25" customHeight="1">
      <c r="B44" s="76" t="s">
        <v>37</v>
      </c>
      <c r="C44" s="77">
        <v>3</v>
      </c>
      <c r="D44" s="77">
        <v>9</v>
      </c>
      <c r="E44" s="95">
        <v>2180100</v>
      </c>
      <c r="F44" s="78">
        <v>244</v>
      </c>
      <c r="G44" s="92"/>
      <c r="H44" s="92"/>
      <c r="I44" s="92"/>
      <c r="J44" s="69">
        <v>10</v>
      </c>
      <c r="K44" s="69">
        <f aca="true" t="shared" si="0" ref="K44:K50">J44</f>
        <v>10</v>
      </c>
      <c r="L44" s="69"/>
      <c r="M44"/>
      <c r="N44"/>
      <c r="O44"/>
      <c r="P44"/>
      <c r="Q44"/>
      <c r="R44"/>
      <c r="S44"/>
      <c r="T44"/>
      <c r="U44"/>
      <c r="V44"/>
    </row>
    <row r="45" spans="2:22" ht="63.75" customHeight="1">
      <c r="B45" s="76" t="s">
        <v>38</v>
      </c>
      <c r="C45" s="77">
        <v>3</v>
      </c>
      <c r="D45" s="77">
        <v>9</v>
      </c>
      <c r="E45" s="95">
        <v>2180100</v>
      </c>
      <c r="F45" s="78">
        <v>244</v>
      </c>
      <c r="G45" s="92"/>
      <c r="H45" s="92"/>
      <c r="I45" s="92"/>
      <c r="J45" s="69">
        <v>10</v>
      </c>
      <c r="K45" s="69">
        <f t="shared" si="0"/>
        <v>10</v>
      </c>
      <c r="L45" s="69"/>
      <c r="M45"/>
      <c r="N45"/>
      <c r="O45"/>
      <c r="P45"/>
      <c r="Q45"/>
      <c r="R45"/>
      <c r="S45"/>
      <c r="T45"/>
      <c r="U45"/>
      <c r="V45"/>
    </row>
    <row r="46" spans="2:22" ht="33.75" customHeight="1">
      <c r="B46" s="76" t="s">
        <v>39</v>
      </c>
      <c r="C46" s="77">
        <v>3</v>
      </c>
      <c r="D46" s="77">
        <v>9</v>
      </c>
      <c r="E46" s="95">
        <v>2180100</v>
      </c>
      <c r="F46" s="78">
        <v>244</v>
      </c>
      <c r="G46" s="92"/>
      <c r="H46" s="92"/>
      <c r="I46" s="92"/>
      <c r="J46" s="69">
        <v>1100</v>
      </c>
      <c r="K46" s="69">
        <f t="shared" si="0"/>
        <v>1100</v>
      </c>
      <c r="L46" s="69"/>
      <c r="M46"/>
      <c r="N46"/>
      <c r="O46"/>
      <c r="P46"/>
      <c r="Q46"/>
      <c r="R46"/>
      <c r="S46"/>
      <c r="T46"/>
      <c r="U46"/>
      <c r="V46"/>
    </row>
    <row r="47" spans="2:22" ht="39.75" customHeight="1">
      <c r="B47" s="76" t="s">
        <v>40</v>
      </c>
      <c r="C47" s="77">
        <v>3</v>
      </c>
      <c r="D47" s="77">
        <v>9</v>
      </c>
      <c r="E47" s="95">
        <v>2180100</v>
      </c>
      <c r="F47" s="78">
        <v>244</v>
      </c>
      <c r="G47" s="92"/>
      <c r="H47" s="92"/>
      <c r="I47" s="92"/>
      <c r="J47" s="69">
        <v>25.4</v>
      </c>
      <c r="K47" s="69">
        <f t="shared" si="0"/>
        <v>25.4</v>
      </c>
      <c r="L47" s="69"/>
      <c r="M47"/>
      <c r="N47"/>
      <c r="O47"/>
      <c r="P47"/>
      <c r="Q47"/>
      <c r="R47"/>
      <c r="S47"/>
      <c r="T47"/>
      <c r="U47"/>
      <c r="V47"/>
    </row>
    <row r="48" spans="2:22" ht="53.25" customHeight="1">
      <c r="B48" s="76" t="s">
        <v>41</v>
      </c>
      <c r="C48" s="77">
        <v>3</v>
      </c>
      <c r="D48" s="77">
        <v>9</v>
      </c>
      <c r="E48" s="95">
        <v>2180100</v>
      </c>
      <c r="F48" s="78">
        <v>244</v>
      </c>
      <c r="G48" s="92"/>
      <c r="H48" s="92"/>
      <c r="I48" s="92"/>
      <c r="J48" s="69">
        <v>10</v>
      </c>
      <c r="K48" s="69">
        <f t="shared" si="0"/>
        <v>10</v>
      </c>
      <c r="L48" s="69"/>
      <c r="M48"/>
      <c r="N48"/>
      <c r="O48"/>
      <c r="P48"/>
      <c r="Q48"/>
      <c r="R48"/>
      <c r="S48"/>
      <c r="T48"/>
      <c r="U48"/>
      <c r="V48"/>
    </row>
    <row r="49" spans="2:22" ht="33" customHeight="1">
      <c r="B49" s="76" t="s">
        <v>24</v>
      </c>
      <c r="C49" s="77">
        <v>3</v>
      </c>
      <c r="D49" s="77">
        <v>9</v>
      </c>
      <c r="E49" s="95">
        <v>2180100</v>
      </c>
      <c r="F49" s="78">
        <v>244</v>
      </c>
      <c r="G49" s="92"/>
      <c r="H49" s="92"/>
      <c r="I49" s="92"/>
      <c r="J49" s="69">
        <v>264</v>
      </c>
      <c r="K49" s="69">
        <f t="shared" si="0"/>
        <v>264</v>
      </c>
      <c r="L49" s="69"/>
      <c r="M49"/>
      <c r="N49"/>
      <c r="O49"/>
      <c r="P49"/>
      <c r="Q49"/>
      <c r="R49"/>
      <c r="S49"/>
      <c r="T49"/>
      <c r="U49"/>
      <c r="V49"/>
    </row>
    <row r="50" spans="2:22" ht="21.75" customHeight="1">
      <c r="B50" s="76" t="s">
        <v>69</v>
      </c>
      <c r="C50" s="77">
        <v>3</v>
      </c>
      <c r="D50" s="77">
        <v>9</v>
      </c>
      <c r="E50" s="95">
        <v>2190100</v>
      </c>
      <c r="F50" s="78">
        <v>244</v>
      </c>
      <c r="G50" s="92"/>
      <c r="H50" s="92"/>
      <c r="I50" s="92"/>
      <c r="J50" s="69">
        <v>245.4</v>
      </c>
      <c r="K50" s="69">
        <f t="shared" si="0"/>
        <v>245.4</v>
      </c>
      <c r="L50" s="69"/>
      <c r="M50"/>
      <c r="N50"/>
      <c r="O50"/>
      <c r="P50"/>
      <c r="Q50"/>
      <c r="R50"/>
      <c r="S50"/>
      <c r="T50"/>
      <c r="U50"/>
      <c r="V50"/>
    </row>
    <row r="51" spans="2:22" ht="42" customHeight="1">
      <c r="B51" s="79" t="s">
        <v>60</v>
      </c>
      <c r="C51" s="71">
        <v>3</v>
      </c>
      <c r="D51" s="71">
        <v>14</v>
      </c>
      <c r="E51" s="96">
        <v>0</v>
      </c>
      <c r="F51" s="72">
        <v>0</v>
      </c>
      <c r="G51" s="94"/>
      <c r="H51" s="94"/>
      <c r="I51" s="94"/>
      <c r="J51" s="80">
        <f>J52+J53</f>
        <v>107.1</v>
      </c>
      <c r="K51" s="80">
        <f>K52+K53</f>
        <v>107.1</v>
      </c>
      <c r="L51" s="80"/>
      <c r="M51"/>
      <c r="N51"/>
      <c r="O51"/>
      <c r="P51"/>
      <c r="Q51"/>
      <c r="R51"/>
      <c r="S51"/>
      <c r="T51"/>
      <c r="U51"/>
      <c r="V51"/>
    </row>
    <row r="52" spans="2:22" ht="26.25" customHeight="1">
      <c r="B52" s="76" t="s">
        <v>61</v>
      </c>
      <c r="C52" s="77">
        <v>3</v>
      </c>
      <c r="D52" s="77">
        <v>14</v>
      </c>
      <c r="E52" s="95">
        <v>5222501</v>
      </c>
      <c r="F52" s="78">
        <v>244</v>
      </c>
      <c r="G52" s="92"/>
      <c r="H52" s="92"/>
      <c r="I52" s="92"/>
      <c r="J52" s="69">
        <v>8</v>
      </c>
      <c r="K52" s="69">
        <v>8</v>
      </c>
      <c r="L52" s="69"/>
      <c r="M52"/>
      <c r="N52"/>
      <c r="O52"/>
      <c r="P52"/>
      <c r="Q52"/>
      <c r="R52"/>
      <c r="S52"/>
      <c r="T52"/>
      <c r="U52"/>
      <c r="V52"/>
    </row>
    <row r="53" spans="2:22" ht="38.25" customHeight="1">
      <c r="B53" s="76" t="s">
        <v>57</v>
      </c>
      <c r="C53" s="77">
        <v>3</v>
      </c>
      <c r="D53" s="77">
        <v>14</v>
      </c>
      <c r="E53" s="98" t="s">
        <v>62</v>
      </c>
      <c r="F53" s="78">
        <v>244</v>
      </c>
      <c r="G53" s="92"/>
      <c r="H53" s="92"/>
      <c r="I53" s="92"/>
      <c r="J53" s="69">
        <v>99.1</v>
      </c>
      <c r="K53" s="69">
        <f>J53</f>
        <v>99.1</v>
      </c>
      <c r="L53" s="69"/>
      <c r="M53"/>
      <c r="N53"/>
      <c r="O53"/>
      <c r="P53"/>
      <c r="Q53"/>
      <c r="R53"/>
      <c r="S53"/>
      <c r="T53"/>
      <c r="U53"/>
      <c r="V53"/>
    </row>
    <row r="54" spans="2:22" ht="28.5" customHeight="1">
      <c r="B54" s="79" t="s">
        <v>52</v>
      </c>
      <c r="C54" s="71">
        <v>4</v>
      </c>
      <c r="D54" s="71">
        <v>0</v>
      </c>
      <c r="E54" s="96">
        <v>0</v>
      </c>
      <c r="F54" s="72">
        <v>0</v>
      </c>
      <c r="G54" s="94"/>
      <c r="H54" s="94"/>
      <c r="I54" s="94"/>
      <c r="J54" s="80">
        <f>J55+J56+J57+J60</f>
        <v>3519.1</v>
      </c>
      <c r="K54" s="80">
        <f>K55+K56+K57+K60</f>
        <v>3519.1</v>
      </c>
      <c r="L54" s="69"/>
      <c r="M54" s="100"/>
      <c r="N54"/>
      <c r="O54"/>
      <c r="P54"/>
      <c r="Q54"/>
      <c r="R54"/>
      <c r="S54"/>
      <c r="T54"/>
      <c r="U54"/>
      <c r="V54"/>
    </row>
    <row r="55" spans="2:22" s="20" customFormat="1" ht="39" customHeight="1">
      <c r="B55" s="79" t="s">
        <v>72</v>
      </c>
      <c r="C55" s="71">
        <v>4</v>
      </c>
      <c r="D55" s="71">
        <v>1</v>
      </c>
      <c r="E55" s="99" t="s">
        <v>73</v>
      </c>
      <c r="F55" s="72">
        <v>121</v>
      </c>
      <c r="G55" s="94">
        <v>2644.6</v>
      </c>
      <c r="H55" s="94">
        <v>2644.6</v>
      </c>
      <c r="I55" s="94"/>
      <c r="J55" s="80">
        <f>70.3+569.7</f>
        <v>640</v>
      </c>
      <c r="K55" s="80">
        <f aca="true" t="shared" si="1" ref="K55:K60">J55</f>
        <v>640</v>
      </c>
      <c r="L55" s="80"/>
      <c r="M55"/>
      <c r="N55"/>
      <c r="O55"/>
      <c r="P55"/>
      <c r="Q55"/>
      <c r="R55"/>
      <c r="S55"/>
      <c r="T55"/>
      <c r="U55"/>
      <c r="V55"/>
    </row>
    <row r="56" spans="2:22" s="20" customFormat="1" ht="55.5" customHeight="1">
      <c r="B56" s="79" t="s">
        <v>75</v>
      </c>
      <c r="C56" s="71">
        <v>4</v>
      </c>
      <c r="D56" s="71">
        <v>9</v>
      </c>
      <c r="E56" s="99" t="s">
        <v>76</v>
      </c>
      <c r="F56" s="72">
        <v>244</v>
      </c>
      <c r="G56" s="94">
        <v>563</v>
      </c>
      <c r="H56" s="94">
        <v>563</v>
      </c>
      <c r="I56" s="94"/>
      <c r="J56" s="80">
        <v>430</v>
      </c>
      <c r="K56" s="80">
        <f t="shared" si="1"/>
        <v>430</v>
      </c>
      <c r="L56" s="80"/>
      <c r="M56"/>
      <c r="N56"/>
      <c r="O56"/>
      <c r="P56"/>
      <c r="Q56"/>
      <c r="R56"/>
      <c r="S56"/>
      <c r="T56"/>
      <c r="U56"/>
      <c r="V56"/>
    </row>
    <row r="57" spans="2:22" s="20" customFormat="1" ht="20.25" customHeight="1">
      <c r="B57" s="79" t="s">
        <v>63</v>
      </c>
      <c r="C57" s="71">
        <v>4</v>
      </c>
      <c r="D57" s="71">
        <v>10</v>
      </c>
      <c r="E57" s="99" t="s">
        <v>16</v>
      </c>
      <c r="F57" s="72">
        <v>0</v>
      </c>
      <c r="G57" s="94"/>
      <c r="H57" s="94"/>
      <c r="I57" s="94"/>
      <c r="J57" s="80">
        <f>J58+J59</f>
        <v>851.6</v>
      </c>
      <c r="K57" s="80">
        <f t="shared" si="1"/>
        <v>851.6</v>
      </c>
      <c r="L57" s="80"/>
      <c r="M57"/>
      <c r="N57"/>
      <c r="O57"/>
      <c r="P57"/>
      <c r="Q57"/>
      <c r="R57"/>
      <c r="S57"/>
      <c r="T57"/>
      <c r="U57"/>
      <c r="V57"/>
    </row>
    <row r="58" spans="2:22" ht="43.5" customHeight="1">
      <c r="B58" s="76" t="s">
        <v>56</v>
      </c>
      <c r="C58" s="77">
        <v>4</v>
      </c>
      <c r="D58" s="77">
        <v>10</v>
      </c>
      <c r="E58" s="95">
        <v>3300200</v>
      </c>
      <c r="F58" s="78">
        <v>242</v>
      </c>
      <c r="G58" s="92"/>
      <c r="H58" s="92"/>
      <c r="I58" s="92"/>
      <c r="J58" s="69">
        <v>0</v>
      </c>
      <c r="K58" s="69">
        <f t="shared" si="1"/>
        <v>0</v>
      </c>
      <c r="L58" s="80"/>
      <c r="M58"/>
      <c r="N58"/>
      <c r="O58"/>
      <c r="P58"/>
      <c r="Q58"/>
      <c r="R58"/>
      <c r="S58"/>
      <c r="T58"/>
      <c r="U58"/>
      <c r="V58"/>
    </row>
    <row r="59" spans="2:22" ht="43.5" customHeight="1">
      <c r="B59" s="76" t="s">
        <v>85</v>
      </c>
      <c r="C59" s="77">
        <v>4</v>
      </c>
      <c r="D59" s="77">
        <v>10</v>
      </c>
      <c r="E59" s="95">
        <v>7952203</v>
      </c>
      <c r="F59" s="78">
        <v>242</v>
      </c>
      <c r="G59" s="92"/>
      <c r="H59" s="92"/>
      <c r="I59" s="92"/>
      <c r="J59" s="69">
        <v>851.6</v>
      </c>
      <c r="K59" s="69">
        <f t="shared" si="1"/>
        <v>851.6</v>
      </c>
      <c r="L59" s="80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2:22" ht="43.5" customHeight="1">
      <c r="B60" s="79" t="s">
        <v>77</v>
      </c>
      <c r="C60" s="71">
        <v>4</v>
      </c>
      <c r="D60" s="71">
        <v>12</v>
      </c>
      <c r="E60" s="96">
        <v>929900</v>
      </c>
      <c r="F60" s="72">
        <v>540</v>
      </c>
      <c r="G60" s="94"/>
      <c r="H60" s="94"/>
      <c r="I60" s="94"/>
      <c r="J60" s="80">
        <v>1597.5</v>
      </c>
      <c r="K60" s="80">
        <f t="shared" si="1"/>
        <v>1597.5</v>
      </c>
      <c r="L60" s="80"/>
      <c r="M60"/>
      <c r="N60"/>
      <c r="O60"/>
      <c r="P60"/>
      <c r="Q60"/>
      <c r="R60"/>
      <c r="S60"/>
      <c r="T60"/>
      <c r="U60"/>
      <c r="V60"/>
    </row>
    <row r="61" spans="2:22" ht="23.25" customHeight="1">
      <c r="B61" s="82" t="s">
        <v>25</v>
      </c>
      <c r="C61" s="71">
        <v>5</v>
      </c>
      <c r="D61" s="71">
        <v>0</v>
      </c>
      <c r="E61" s="96">
        <v>0</v>
      </c>
      <c r="F61" s="72">
        <v>0</v>
      </c>
      <c r="G61" s="92"/>
      <c r="H61" s="92"/>
      <c r="I61" s="92"/>
      <c r="J61" s="80">
        <f>J62+J68+J69+J78</f>
        <v>25479.1</v>
      </c>
      <c r="K61" s="80">
        <f>K62+K68+K69+K78</f>
        <v>25479.1</v>
      </c>
      <c r="L61" s="69"/>
      <c r="M61"/>
      <c r="N61"/>
      <c r="O61"/>
      <c r="P61"/>
      <c r="Q61"/>
      <c r="R61"/>
      <c r="S61"/>
      <c r="T61"/>
      <c r="U61"/>
      <c r="V61"/>
    </row>
    <row r="62" spans="2:22" s="6" customFormat="1" ht="18.75" customHeight="1">
      <c r="B62" s="82" t="s">
        <v>26</v>
      </c>
      <c r="C62" s="71">
        <v>5</v>
      </c>
      <c r="D62" s="71">
        <v>1</v>
      </c>
      <c r="E62" s="96">
        <v>0</v>
      </c>
      <c r="F62" s="72">
        <v>0</v>
      </c>
      <c r="G62" s="92"/>
      <c r="H62" s="92"/>
      <c r="I62" s="92"/>
      <c r="J62" s="80">
        <f>J63+J64+J65+J67+J66</f>
        <v>5333.9</v>
      </c>
      <c r="K62" s="80">
        <f>K63+K64+K65+K66+K67</f>
        <v>5333.9</v>
      </c>
      <c r="L62" s="69"/>
      <c r="M62"/>
      <c r="N62" s="103"/>
      <c r="O62"/>
      <c r="P62"/>
      <c r="Q62"/>
      <c r="R62"/>
      <c r="S62"/>
      <c r="T62"/>
      <c r="U62"/>
      <c r="V62"/>
    </row>
    <row r="63" spans="2:22" s="6" customFormat="1" ht="28.5" customHeight="1">
      <c r="B63" s="76" t="s">
        <v>42</v>
      </c>
      <c r="C63" s="77">
        <v>5</v>
      </c>
      <c r="D63" s="77">
        <v>1</v>
      </c>
      <c r="E63" s="95">
        <v>3500300</v>
      </c>
      <c r="F63" s="78">
        <v>244</v>
      </c>
      <c r="G63" s="92"/>
      <c r="H63" s="92"/>
      <c r="I63" s="92"/>
      <c r="J63" s="69">
        <f>200+23.6</f>
        <v>223.6</v>
      </c>
      <c r="K63" s="69">
        <f aca="true" t="shared" si="2" ref="K63:K68">J63</f>
        <v>223.6</v>
      </c>
      <c r="L63" s="69"/>
      <c r="M63"/>
      <c r="N63"/>
      <c r="O63"/>
      <c r="P63"/>
      <c r="Q63"/>
      <c r="R63"/>
      <c r="S63"/>
      <c r="T63"/>
      <c r="U63"/>
      <c r="V63"/>
    </row>
    <row r="64" spans="2:22" s="6" customFormat="1" ht="26.25" customHeight="1">
      <c r="B64" s="76" t="s">
        <v>27</v>
      </c>
      <c r="C64" s="77">
        <v>5</v>
      </c>
      <c r="D64" s="77">
        <v>1</v>
      </c>
      <c r="E64" s="95">
        <v>3500200</v>
      </c>
      <c r="F64" s="78">
        <v>244</v>
      </c>
      <c r="G64" s="92"/>
      <c r="H64" s="92"/>
      <c r="I64" s="92"/>
      <c r="J64" s="69">
        <f>4515-1000-150</f>
        <v>3365</v>
      </c>
      <c r="K64" s="69">
        <f t="shared" si="2"/>
        <v>3365</v>
      </c>
      <c r="L64" s="69"/>
      <c r="M64" s="32"/>
      <c r="N64" s="102"/>
      <c r="O64"/>
      <c r="P64"/>
      <c r="Q64"/>
      <c r="R64"/>
      <c r="S64"/>
      <c r="T64"/>
      <c r="U64"/>
      <c r="V64"/>
    </row>
    <row r="65" spans="2:22" s="6" customFormat="1" ht="30" customHeight="1">
      <c r="B65" s="76" t="s">
        <v>79</v>
      </c>
      <c r="C65" s="77">
        <v>5</v>
      </c>
      <c r="D65" s="77">
        <v>1</v>
      </c>
      <c r="E65" s="98" t="s">
        <v>84</v>
      </c>
      <c r="F65" s="78">
        <v>244</v>
      </c>
      <c r="G65" s="92"/>
      <c r="H65" s="92"/>
      <c r="I65" s="92"/>
      <c r="J65" s="69">
        <v>890.3</v>
      </c>
      <c r="K65" s="69">
        <f t="shared" si="2"/>
        <v>890.3</v>
      </c>
      <c r="L65" s="69"/>
      <c r="M65"/>
      <c r="N65"/>
      <c r="O65"/>
      <c r="P65"/>
      <c r="Q65"/>
      <c r="R65"/>
      <c r="S65"/>
      <c r="T65"/>
      <c r="U65"/>
      <c r="V65"/>
    </row>
    <row r="66" spans="2:22" s="6" customFormat="1" ht="26.25" customHeight="1">
      <c r="B66" s="76" t="s">
        <v>74</v>
      </c>
      <c r="C66" s="77">
        <v>5</v>
      </c>
      <c r="D66" s="77">
        <v>1</v>
      </c>
      <c r="E66" s="95">
        <v>7951402</v>
      </c>
      <c r="F66" s="78">
        <v>244</v>
      </c>
      <c r="G66" s="92"/>
      <c r="H66" s="92"/>
      <c r="I66" s="92"/>
      <c r="J66" s="69">
        <v>100</v>
      </c>
      <c r="K66" s="69">
        <f t="shared" si="2"/>
        <v>100</v>
      </c>
      <c r="L66" s="69"/>
      <c r="M66"/>
      <c r="N66"/>
      <c r="O66"/>
      <c r="P66"/>
      <c r="Q66"/>
      <c r="R66"/>
      <c r="S66"/>
      <c r="T66"/>
      <c r="U66"/>
      <c r="V66"/>
    </row>
    <row r="67" spans="2:22" s="6" customFormat="1" ht="26.25" customHeight="1">
      <c r="B67" s="76" t="s">
        <v>74</v>
      </c>
      <c r="C67" s="77">
        <v>5</v>
      </c>
      <c r="D67" s="77">
        <v>1</v>
      </c>
      <c r="E67" s="95">
        <v>7951001</v>
      </c>
      <c r="F67" s="78">
        <v>244</v>
      </c>
      <c r="G67" s="92"/>
      <c r="H67" s="92"/>
      <c r="I67" s="92"/>
      <c r="J67" s="69">
        <v>755</v>
      </c>
      <c r="K67" s="69">
        <f t="shared" si="2"/>
        <v>755</v>
      </c>
      <c r="L67" s="69"/>
      <c r="M67"/>
      <c r="N67"/>
      <c r="O67"/>
      <c r="P67"/>
      <c r="Q67"/>
      <c r="R67"/>
      <c r="S67"/>
      <c r="T67"/>
      <c r="U67"/>
      <c r="V67"/>
    </row>
    <row r="68" spans="2:22" s="6" customFormat="1" ht="26.25" customHeight="1">
      <c r="B68" s="79" t="s">
        <v>28</v>
      </c>
      <c r="C68" s="71">
        <v>5</v>
      </c>
      <c r="D68" s="71">
        <v>2</v>
      </c>
      <c r="E68" s="96">
        <v>3510500</v>
      </c>
      <c r="F68" s="72">
        <v>244</v>
      </c>
      <c r="G68" s="94">
        <v>7400</v>
      </c>
      <c r="H68" s="94">
        <v>7400</v>
      </c>
      <c r="I68" s="94"/>
      <c r="J68" s="80">
        <v>150</v>
      </c>
      <c r="K68" s="80">
        <f t="shared" si="2"/>
        <v>150</v>
      </c>
      <c r="L68" s="80"/>
      <c r="M68"/>
      <c r="N68"/>
      <c r="O68"/>
      <c r="P68"/>
      <c r="Q68"/>
      <c r="R68"/>
      <c r="S68"/>
      <c r="T68"/>
      <c r="U68"/>
      <c r="V68"/>
    </row>
    <row r="69" spans="2:22" ht="23.25" customHeight="1">
      <c r="B69" s="82" t="s">
        <v>28</v>
      </c>
      <c r="C69" s="71">
        <v>5</v>
      </c>
      <c r="D69" s="71">
        <v>3</v>
      </c>
      <c r="E69" s="96">
        <v>0</v>
      </c>
      <c r="F69" s="72">
        <v>0</v>
      </c>
      <c r="G69" s="92"/>
      <c r="H69" s="92"/>
      <c r="I69" s="92"/>
      <c r="J69" s="80">
        <f>J70+J71+J72+J73+J74+J75+J76+J77</f>
        <v>12595.199999999999</v>
      </c>
      <c r="K69" s="80">
        <f>K70+K71+K72+K73+K74+K75+K76+K77</f>
        <v>12595.199999999999</v>
      </c>
      <c r="L69" s="69"/>
      <c r="M69" s="100"/>
      <c r="N69"/>
      <c r="O69"/>
      <c r="P69"/>
      <c r="Q69"/>
      <c r="R69"/>
      <c r="S69"/>
      <c r="T69"/>
      <c r="U69"/>
      <c r="V69"/>
    </row>
    <row r="70" spans="2:22" ht="17.25" customHeight="1">
      <c r="B70" s="85" t="s">
        <v>45</v>
      </c>
      <c r="C70" s="77">
        <v>5</v>
      </c>
      <c r="D70" s="77">
        <v>3</v>
      </c>
      <c r="E70" s="95">
        <v>6000100</v>
      </c>
      <c r="F70" s="78">
        <v>244</v>
      </c>
      <c r="G70" s="92"/>
      <c r="H70" s="92"/>
      <c r="I70" s="92"/>
      <c r="J70" s="69">
        <v>1470</v>
      </c>
      <c r="K70" s="69">
        <f>J70</f>
        <v>1470</v>
      </c>
      <c r="L70" s="69"/>
      <c r="M70"/>
      <c r="N70"/>
      <c r="O70"/>
      <c r="P70"/>
      <c r="Q70"/>
      <c r="R70"/>
      <c r="S70"/>
      <c r="T70"/>
      <c r="U70"/>
      <c r="V70"/>
    </row>
    <row r="71" spans="2:22" ht="30" customHeight="1">
      <c r="B71" s="76" t="s">
        <v>29</v>
      </c>
      <c r="C71" s="77">
        <v>5</v>
      </c>
      <c r="D71" s="77">
        <v>3</v>
      </c>
      <c r="E71" s="95">
        <v>6000200</v>
      </c>
      <c r="F71" s="78">
        <v>244</v>
      </c>
      <c r="G71" s="92"/>
      <c r="H71" s="92"/>
      <c r="I71" s="92"/>
      <c r="J71" s="69">
        <v>1</v>
      </c>
      <c r="K71" s="69">
        <v>1</v>
      </c>
      <c r="L71" s="69"/>
      <c r="M71"/>
      <c r="N71"/>
      <c r="O71"/>
      <c r="P71"/>
      <c r="Q71"/>
      <c r="R71"/>
      <c r="S71"/>
      <c r="T71"/>
      <c r="U71"/>
      <c r="V71"/>
    </row>
    <row r="72" spans="2:22" ht="21" customHeight="1">
      <c r="B72" s="85" t="s">
        <v>30</v>
      </c>
      <c r="C72" s="77">
        <v>5</v>
      </c>
      <c r="D72" s="77">
        <v>3</v>
      </c>
      <c r="E72" s="95">
        <v>6000200</v>
      </c>
      <c r="F72" s="78">
        <v>244</v>
      </c>
      <c r="G72" s="92"/>
      <c r="H72" s="92"/>
      <c r="I72" s="92"/>
      <c r="J72" s="69">
        <f>2499+310.2-1000-420</f>
        <v>1389.1999999999998</v>
      </c>
      <c r="K72" s="69">
        <f>J72</f>
        <v>1389.1999999999998</v>
      </c>
      <c r="L72" s="69"/>
      <c r="M72"/>
      <c r="N72"/>
      <c r="O72"/>
      <c r="P72"/>
      <c r="Q72"/>
      <c r="R72"/>
      <c r="S72"/>
      <c r="T72"/>
      <c r="U72"/>
      <c r="V72"/>
    </row>
    <row r="73" spans="2:22" ht="16.5" customHeight="1">
      <c r="B73" s="76" t="s">
        <v>64</v>
      </c>
      <c r="C73" s="77">
        <v>5</v>
      </c>
      <c r="D73" s="77">
        <v>3</v>
      </c>
      <c r="E73" s="95">
        <v>6000400</v>
      </c>
      <c r="F73" s="78">
        <v>244</v>
      </c>
      <c r="G73" s="92"/>
      <c r="H73" s="92"/>
      <c r="I73" s="92"/>
      <c r="J73" s="69">
        <f>450+200+24.6+290</f>
        <v>964.6</v>
      </c>
      <c r="K73" s="69">
        <f>J73</f>
        <v>964.6</v>
      </c>
      <c r="L73" s="69"/>
      <c r="M73"/>
      <c r="N73"/>
      <c r="O73"/>
      <c r="P73"/>
      <c r="Q73"/>
      <c r="R73"/>
      <c r="S73"/>
      <c r="T73"/>
      <c r="U73"/>
      <c r="V73"/>
    </row>
    <row r="74" spans="2:22" ht="26.25" customHeight="1">
      <c r="B74" s="76" t="s">
        <v>65</v>
      </c>
      <c r="C74" s="77">
        <v>5</v>
      </c>
      <c r="D74" s="77">
        <v>3</v>
      </c>
      <c r="E74" s="95">
        <v>6000500</v>
      </c>
      <c r="F74" s="78">
        <v>244</v>
      </c>
      <c r="G74" s="92"/>
      <c r="H74" s="92"/>
      <c r="I74" s="92"/>
      <c r="J74" s="69">
        <f>3977.4+250+974.2+16.6+85.2+1000+1708-1130+420</f>
        <v>7301.4</v>
      </c>
      <c r="K74" s="69">
        <f>J74</f>
        <v>7301.4</v>
      </c>
      <c r="L74" s="69"/>
      <c r="M74"/>
      <c r="N74"/>
      <c r="O74"/>
      <c r="P74"/>
      <c r="Q74"/>
      <c r="R74"/>
      <c r="S74"/>
      <c r="T74"/>
      <c r="U74"/>
      <c r="V74"/>
    </row>
    <row r="75" spans="2:22" s="6" customFormat="1" ht="23.25" customHeight="1">
      <c r="B75" s="76" t="s">
        <v>43</v>
      </c>
      <c r="C75" s="77">
        <v>5</v>
      </c>
      <c r="D75" s="77">
        <v>3</v>
      </c>
      <c r="E75" s="95">
        <v>6000500</v>
      </c>
      <c r="F75" s="78">
        <v>244</v>
      </c>
      <c r="G75" s="92"/>
      <c r="H75" s="92"/>
      <c r="I75" s="92"/>
      <c r="J75" s="69">
        <f>30</f>
        <v>30</v>
      </c>
      <c r="K75" s="69">
        <f>J75</f>
        <v>30</v>
      </c>
      <c r="L75" s="69"/>
      <c r="M75"/>
      <c r="N75"/>
      <c r="O75"/>
      <c r="P75"/>
      <c r="Q75"/>
      <c r="R75"/>
      <c r="S75"/>
      <c r="T75"/>
      <c r="U75"/>
      <c r="V75"/>
    </row>
    <row r="76" spans="2:22" ht="33.75" customHeight="1">
      <c r="B76" s="76" t="s">
        <v>68</v>
      </c>
      <c r="C76" s="77">
        <v>5</v>
      </c>
      <c r="D76" s="77">
        <v>3</v>
      </c>
      <c r="E76" s="95">
        <v>6000500</v>
      </c>
      <c r="F76" s="78">
        <v>244</v>
      </c>
      <c r="G76" s="92"/>
      <c r="H76" s="92"/>
      <c r="I76" s="92"/>
      <c r="J76" s="69">
        <v>639</v>
      </c>
      <c r="K76" s="69">
        <v>639</v>
      </c>
      <c r="L76" s="69"/>
      <c r="M76" s="103"/>
      <c r="N76"/>
      <c r="O76"/>
      <c r="P76"/>
      <c r="Q76"/>
      <c r="R76"/>
      <c r="S76"/>
      <c r="T76"/>
      <c r="U76"/>
      <c r="V76"/>
    </row>
    <row r="77" spans="2:22" ht="28.5" customHeight="1">
      <c r="B77" s="76" t="s">
        <v>44</v>
      </c>
      <c r="C77" s="77">
        <v>5</v>
      </c>
      <c r="D77" s="77">
        <v>3</v>
      </c>
      <c r="E77" s="95">
        <v>6000500</v>
      </c>
      <c r="F77" s="78">
        <v>244</v>
      </c>
      <c r="G77" s="92"/>
      <c r="H77" s="92"/>
      <c r="I77" s="92"/>
      <c r="J77" s="69">
        <f>800</f>
        <v>800</v>
      </c>
      <c r="K77" s="69">
        <f>J77</f>
        <v>800</v>
      </c>
      <c r="L77" s="69"/>
      <c r="M77" s="103"/>
      <c r="N77"/>
      <c r="O77"/>
      <c r="P77"/>
      <c r="Q77"/>
      <c r="R77"/>
      <c r="S77"/>
      <c r="T77"/>
      <c r="U77"/>
      <c r="V77"/>
    </row>
    <row r="78" spans="2:22" ht="28.5" customHeight="1">
      <c r="B78" s="79" t="s">
        <v>82</v>
      </c>
      <c r="C78" s="71">
        <v>5</v>
      </c>
      <c r="D78" s="71">
        <v>5</v>
      </c>
      <c r="E78" s="96">
        <v>3510500</v>
      </c>
      <c r="F78" s="72">
        <v>244</v>
      </c>
      <c r="G78" s="94">
        <v>7400</v>
      </c>
      <c r="H78" s="94">
        <v>7400</v>
      </c>
      <c r="I78" s="94"/>
      <c r="J78" s="80">
        <f>2130+5270</f>
        <v>7400</v>
      </c>
      <c r="K78" s="80">
        <f>J78</f>
        <v>7400</v>
      </c>
      <c r="L78" s="80"/>
      <c r="M78" s="103"/>
      <c r="N78"/>
      <c r="O78"/>
      <c r="P78"/>
      <c r="Q78"/>
      <c r="R78"/>
      <c r="S78"/>
      <c r="T78"/>
      <c r="U78"/>
      <c r="V78"/>
    </row>
    <row r="79" spans="2:22" ht="21.75" customHeight="1">
      <c r="B79" s="79" t="s">
        <v>80</v>
      </c>
      <c r="C79" s="71">
        <v>7</v>
      </c>
      <c r="D79" s="71">
        <v>7</v>
      </c>
      <c r="E79" s="96">
        <v>0</v>
      </c>
      <c r="F79" s="72">
        <v>0</v>
      </c>
      <c r="G79" s="94">
        <v>784.1</v>
      </c>
      <c r="H79" s="94">
        <v>670.5</v>
      </c>
      <c r="I79" s="94"/>
      <c r="J79" s="101">
        <f>J80</f>
        <v>234.4</v>
      </c>
      <c r="K79" s="80">
        <f>J79</f>
        <v>234.4</v>
      </c>
      <c r="L79" s="69"/>
      <c r="M79"/>
      <c r="N79"/>
      <c r="O79"/>
      <c r="P79"/>
      <c r="Q79"/>
      <c r="R79"/>
      <c r="S79"/>
      <c r="T79"/>
      <c r="U79"/>
      <c r="V79"/>
    </row>
    <row r="80" spans="2:22" ht="30.75" customHeight="1">
      <c r="B80" s="76" t="s">
        <v>81</v>
      </c>
      <c r="C80" s="77">
        <v>7</v>
      </c>
      <c r="D80" s="77">
        <v>7</v>
      </c>
      <c r="E80" s="95">
        <v>4319900</v>
      </c>
      <c r="F80" s="78">
        <v>121</v>
      </c>
      <c r="G80" s="92">
        <v>515.1</v>
      </c>
      <c r="H80" s="92">
        <v>515.1</v>
      </c>
      <c r="I80" s="92"/>
      <c r="J80" s="69">
        <v>234.4</v>
      </c>
      <c r="K80" s="69">
        <f>J80</f>
        <v>234.4</v>
      </c>
      <c r="L80" s="69"/>
      <c r="M80"/>
      <c r="N80"/>
      <c r="O80"/>
      <c r="P80"/>
      <c r="Q80"/>
      <c r="R80"/>
      <c r="S80"/>
      <c r="T80"/>
      <c r="U80"/>
      <c r="V80"/>
    </row>
    <row r="81" spans="2:22" ht="28.5" customHeight="1">
      <c r="B81" s="79" t="s">
        <v>46</v>
      </c>
      <c r="C81" s="71">
        <v>8</v>
      </c>
      <c r="D81" s="71">
        <v>0</v>
      </c>
      <c r="E81" s="96">
        <v>0</v>
      </c>
      <c r="F81" s="72">
        <v>0</v>
      </c>
      <c r="G81" s="92"/>
      <c r="H81" s="92"/>
      <c r="I81" s="92"/>
      <c r="J81" s="80">
        <f>J82+J85+J83+J84</f>
        <v>19817.42</v>
      </c>
      <c r="K81" s="80">
        <f>K82+K85+K83+K84</f>
        <v>19817.42</v>
      </c>
      <c r="L81" s="69"/>
      <c r="M81"/>
      <c r="N81"/>
      <c r="O81"/>
      <c r="P81"/>
      <c r="Q81"/>
      <c r="R81"/>
      <c r="S81"/>
      <c r="T81"/>
      <c r="U81"/>
      <c r="V81"/>
    </row>
    <row r="82" spans="2:22" s="6" customFormat="1" ht="22.5" customHeight="1">
      <c r="B82" s="86" t="s">
        <v>66</v>
      </c>
      <c r="C82" s="77">
        <v>8</v>
      </c>
      <c r="D82" s="77">
        <v>1</v>
      </c>
      <c r="E82" s="95">
        <v>4409900</v>
      </c>
      <c r="F82" s="78">
        <v>611</v>
      </c>
      <c r="G82" s="92"/>
      <c r="H82" s="92"/>
      <c r="I82" s="92"/>
      <c r="J82" s="69">
        <f>15801.82-6.2</f>
        <v>15795.619999999999</v>
      </c>
      <c r="K82" s="69">
        <f>J82</f>
        <v>15795.619999999999</v>
      </c>
      <c r="L82" s="69"/>
      <c r="M82"/>
      <c r="N82"/>
      <c r="O82"/>
      <c r="P82"/>
      <c r="Q82"/>
      <c r="R82"/>
      <c r="S82"/>
      <c r="T82"/>
      <c r="U82"/>
      <c r="V82"/>
    </row>
    <row r="83" spans="2:22" s="4" customFormat="1" ht="15.75" customHeight="1">
      <c r="B83" s="86" t="s">
        <v>66</v>
      </c>
      <c r="C83" s="77">
        <v>8</v>
      </c>
      <c r="D83" s="77">
        <v>1</v>
      </c>
      <c r="E83" s="95">
        <v>4409900</v>
      </c>
      <c r="F83" s="78">
        <v>612</v>
      </c>
      <c r="G83" s="92"/>
      <c r="H83" s="92"/>
      <c r="I83" s="92"/>
      <c r="J83" s="69">
        <v>100</v>
      </c>
      <c r="K83" s="69">
        <f>J83</f>
        <v>100</v>
      </c>
      <c r="L83" s="69"/>
      <c r="M83"/>
      <c r="N83"/>
      <c r="O83"/>
      <c r="P83"/>
      <c r="Q83"/>
      <c r="R83"/>
      <c r="S83"/>
      <c r="T83"/>
      <c r="U83"/>
      <c r="V83"/>
    </row>
    <row r="84" spans="2:22" s="4" customFormat="1" ht="32.25" customHeight="1">
      <c r="B84" s="86" t="s">
        <v>83</v>
      </c>
      <c r="C84" s="77">
        <v>8</v>
      </c>
      <c r="D84" s="77">
        <v>1</v>
      </c>
      <c r="E84" s="95">
        <v>7951201</v>
      </c>
      <c r="F84" s="78">
        <v>612</v>
      </c>
      <c r="G84" s="92"/>
      <c r="H84" s="92"/>
      <c r="I84" s="92"/>
      <c r="J84" s="69">
        <v>60</v>
      </c>
      <c r="K84" s="69">
        <f>J84</f>
        <v>60</v>
      </c>
      <c r="L84" s="69"/>
      <c r="M84"/>
      <c r="N84"/>
      <c r="O84"/>
      <c r="P84"/>
      <c r="Q84"/>
      <c r="R84"/>
      <c r="S84"/>
      <c r="T84"/>
      <c r="U84"/>
      <c r="V84"/>
    </row>
    <row r="85" spans="2:22" s="4" customFormat="1" ht="17.25" customHeight="1">
      <c r="B85" s="86" t="s">
        <v>47</v>
      </c>
      <c r="C85" s="77">
        <v>8</v>
      </c>
      <c r="D85" s="77">
        <v>1</v>
      </c>
      <c r="E85" s="95">
        <v>4429900</v>
      </c>
      <c r="F85" s="78">
        <v>540</v>
      </c>
      <c r="G85" s="92"/>
      <c r="H85" s="92"/>
      <c r="I85" s="92"/>
      <c r="J85" s="69">
        <f>3855.6+6.2</f>
        <v>3861.7999999999997</v>
      </c>
      <c r="K85" s="69">
        <f>J85</f>
        <v>3861.7999999999997</v>
      </c>
      <c r="L85" s="69"/>
      <c r="M85"/>
      <c r="N85"/>
      <c r="O85"/>
      <c r="P85"/>
      <c r="Q85"/>
      <c r="R85"/>
      <c r="S85"/>
      <c r="T85"/>
      <c r="U85"/>
      <c r="V85"/>
    </row>
    <row r="86" spans="2:22" s="4" customFormat="1" ht="16.5" customHeight="1">
      <c r="B86" s="85" t="s">
        <v>48</v>
      </c>
      <c r="C86" s="71">
        <v>11</v>
      </c>
      <c r="D86" s="71">
        <v>0</v>
      </c>
      <c r="E86" s="96">
        <v>0</v>
      </c>
      <c r="F86" s="72">
        <v>0</v>
      </c>
      <c r="G86" s="92"/>
      <c r="H86" s="92"/>
      <c r="I86" s="92"/>
      <c r="J86" s="80">
        <v>2211.5</v>
      </c>
      <c r="K86" s="80">
        <f>K87</f>
        <v>2211.5</v>
      </c>
      <c r="L86" s="69"/>
      <c r="M86"/>
      <c r="N86"/>
      <c r="O86"/>
      <c r="P86"/>
      <c r="Q86"/>
      <c r="R86"/>
      <c r="S86"/>
      <c r="T86"/>
      <c r="U86"/>
      <c r="V86"/>
    </row>
    <row r="87" spans="2:12" ht="18.75" customHeight="1">
      <c r="B87" s="85" t="s">
        <v>48</v>
      </c>
      <c r="C87" s="77">
        <v>11</v>
      </c>
      <c r="D87" s="77">
        <v>1</v>
      </c>
      <c r="E87" s="95">
        <v>4829900</v>
      </c>
      <c r="F87" s="78">
        <v>611</v>
      </c>
      <c r="G87" s="92"/>
      <c r="H87" s="92"/>
      <c r="I87" s="92"/>
      <c r="J87" s="69">
        <v>2211.5</v>
      </c>
      <c r="K87" s="69">
        <v>2211.5</v>
      </c>
      <c r="L87" s="69"/>
    </row>
    <row r="88" spans="2:12" ht="39.75" customHeight="1">
      <c r="B88" s="82" t="s">
        <v>67</v>
      </c>
      <c r="C88" s="71">
        <v>10</v>
      </c>
      <c r="D88" s="71">
        <v>0</v>
      </c>
      <c r="E88" s="96">
        <v>0</v>
      </c>
      <c r="F88" s="72">
        <v>0</v>
      </c>
      <c r="G88" s="92"/>
      <c r="H88" s="92"/>
      <c r="I88" s="92"/>
      <c r="J88" s="80">
        <f>J89</f>
        <v>240</v>
      </c>
      <c r="K88" s="80">
        <f>J88</f>
        <v>240</v>
      </c>
      <c r="L88" s="69"/>
    </row>
    <row r="89" spans="2:12" ht="36.75" customHeight="1">
      <c r="B89" s="85" t="s">
        <v>51</v>
      </c>
      <c r="C89" s="77">
        <v>10</v>
      </c>
      <c r="D89" s="77">
        <v>1</v>
      </c>
      <c r="E89" s="95">
        <v>4910100</v>
      </c>
      <c r="F89" s="78">
        <v>312</v>
      </c>
      <c r="G89" s="92"/>
      <c r="H89" s="92"/>
      <c r="I89" s="92"/>
      <c r="J89" s="69">
        <v>240</v>
      </c>
      <c r="K89" s="69">
        <f>J89</f>
        <v>240</v>
      </c>
      <c r="L89" s="69"/>
    </row>
    <row r="90" spans="2:12" ht="35.25" customHeight="1">
      <c r="B90" s="1"/>
      <c r="G90" s="1"/>
      <c r="H90" s="1"/>
      <c r="I90" s="1"/>
      <c r="J90" s="1"/>
      <c r="K90" s="1"/>
      <c r="L90" s="1"/>
    </row>
    <row r="91" spans="2:12" ht="39.75" customHeight="1">
      <c r="B91" s="1"/>
      <c r="G91" s="1"/>
      <c r="H91" s="1"/>
      <c r="I91" s="1"/>
      <c r="J91" s="1"/>
      <c r="K91" s="1"/>
      <c r="L91" s="1"/>
    </row>
    <row r="92" spans="2:12" ht="39.75" customHeight="1">
      <c r="B92" s="1"/>
      <c r="G92" s="1"/>
      <c r="H92" s="1"/>
      <c r="I92" s="1"/>
      <c r="J92" s="1"/>
      <c r="K92" s="1"/>
      <c r="L92" s="1"/>
    </row>
    <row r="93" spans="2:12" s="6" customFormat="1" ht="16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9.5" customHeight="1">
      <c r="B94" s="1"/>
      <c r="G94" s="1"/>
      <c r="H94" s="1"/>
      <c r="I94" s="1"/>
      <c r="J94" s="1"/>
      <c r="K94" s="1"/>
      <c r="L94" s="1"/>
    </row>
    <row r="95" spans="2:12" ht="18.75" customHeight="1">
      <c r="B95" s="1"/>
      <c r="G95" s="1"/>
      <c r="H95" s="1"/>
      <c r="I95" s="1"/>
      <c r="J95" s="1"/>
      <c r="K95" s="1"/>
      <c r="L95" s="1"/>
    </row>
    <row r="96" s="6" customFormat="1" ht="84.75" customHeight="1">
      <c r="B96" s="32"/>
    </row>
    <row r="97" spans="2:12" s="6" customFormat="1" ht="7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s="6" customFormat="1" ht="19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64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20.2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34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36" customHeight="1">
      <c r="B102" s="1"/>
      <c r="G102" s="1"/>
      <c r="H102" s="1"/>
      <c r="I102" s="1"/>
      <c r="J102" s="1"/>
      <c r="K102" s="1"/>
      <c r="L102" s="1"/>
    </row>
    <row r="103" spans="2:12" ht="21.75" customHeight="1">
      <c r="B103" s="1"/>
      <c r="G103" s="1"/>
      <c r="H103" s="1"/>
      <c r="I103" s="1"/>
      <c r="J103" s="1"/>
      <c r="K103" s="1"/>
      <c r="L103" s="1"/>
    </row>
    <row r="104" spans="2:12" ht="27" customHeight="1">
      <c r="B104" s="1"/>
      <c r="G104" s="1"/>
      <c r="H104" s="1"/>
      <c r="I104" s="1"/>
      <c r="J104" s="1"/>
      <c r="K104" s="1"/>
      <c r="L104" s="1"/>
    </row>
    <row r="105" spans="2:15" ht="25.5" customHeight="1">
      <c r="B105" s="1"/>
      <c r="G105" s="1"/>
      <c r="H105" s="1"/>
      <c r="I105" s="1"/>
      <c r="J105" s="1"/>
      <c r="K105" s="1"/>
      <c r="L105" s="1"/>
      <c r="M105" s="13"/>
      <c r="N105" s="13"/>
      <c r="O105" s="13"/>
    </row>
    <row r="106" spans="2:15" s="15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4"/>
      <c r="N106" s="14"/>
      <c r="O106" s="14"/>
    </row>
    <row r="107" spans="2:15" s="15" customFormat="1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4"/>
      <c r="N107" s="14"/>
      <c r="O107" s="14"/>
    </row>
    <row r="108" spans="2:15" s="15" customFormat="1" ht="17.2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  <c r="N108" s="14"/>
      <c r="O108" s="14"/>
    </row>
    <row r="109" spans="2:15" s="15" customFormat="1" ht="50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s="6" customFormat="1" ht="36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6"/>
      <c r="N110" s="16"/>
      <c r="O110" s="16"/>
    </row>
    <row r="111" spans="2:15" ht="63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/>
      <c r="N111" s="13"/>
      <c r="O111" s="13"/>
    </row>
    <row r="112" spans="2:15" ht="7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3"/>
      <c r="N112" s="13"/>
      <c r="O112" s="13"/>
    </row>
    <row r="113" spans="2:12" s="6" customFormat="1" ht="18.75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5" ht="37.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s="15" customFormat="1" ht="21.7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/>
      <c r="N115" s="14"/>
      <c r="O115" s="14"/>
    </row>
    <row r="116" s="6" customFormat="1" ht="18.75" customHeight="1"/>
    <row r="117" spans="2:15" s="15" customFormat="1" ht="34.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/>
      <c r="N117" s="14"/>
      <c r="O117" s="14"/>
    </row>
    <row r="118" spans="2:12" s="6" customFormat="1" ht="1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="6" customFormat="1" ht="24.75" customHeight="1"/>
    <row r="120" spans="2:12" s="6" customFormat="1" ht="38.2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="6" customFormat="1" ht="15" customHeight="1"/>
    <row r="122" spans="2:12" ht="27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30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39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25.5" customHeight="1">
      <c r="B125" s="1"/>
      <c r="G125" s="1"/>
      <c r="H125" s="1"/>
      <c r="I125" s="1"/>
      <c r="J125" s="1"/>
      <c r="K125" s="1"/>
      <c r="L125" s="1"/>
    </row>
    <row r="126" spans="2:12" s="6" customFormat="1" ht="16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s="6" customFormat="1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" customHeight="1">
      <c r="B128" s="1"/>
      <c r="G128" s="1"/>
      <c r="H128" s="1"/>
      <c r="I128" s="1"/>
      <c r="J128" s="1"/>
      <c r="K128" s="1"/>
      <c r="L128" s="1"/>
    </row>
    <row r="129" spans="2:12" ht="61.5" customHeight="1">
      <c r="B129" s="32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86.25" customHeight="1">
      <c r="B130" s="32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ht="48.75" customHeight="1">
      <c r="B131" s="1"/>
      <c r="G131" s="1"/>
      <c r="H131" s="1"/>
      <c r="I131" s="1"/>
      <c r="J131" s="1"/>
      <c r="K131" s="1"/>
      <c r="L131" s="1"/>
    </row>
    <row r="132" spans="2:12" ht="51" customHeight="1">
      <c r="B132" s="1"/>
      <c r="G132" s="1"/>
      <c r="H132" s="1"/>
      <c r="I132" s="1"/>
      <c r="J132" s="1"/>
      <c r="K132" s="1"/>
      <c r="L132" s="1"/>
    </row>
    <row r="133" spans="2:12" ht="12.75">
      <c r="B133" s="1"/>
      <c r="G133" s="1"/>
      <c r="H133" s="1"/>
      <c r="I133" s="1"/>
      <c r="J133" s="1"/>
      <c r="K133" s="1"/>
      <c r="L133" s="1"/>
    </row>
    <row r="134" spans="2:12" ht="50.25" customHeight="1">
      <c r="B134" s="1"/>
      <c r="G134" s="1"/>
      <c r="H134" s="1"/>
      <c r="I134" s="1"/>
      <c r="J134" s="1"/>
      <c r="K134" s="1"/>
      <c r="L134" s="1"/>
    </row>
    <row r="135" spans="2:12" s="6" customFormat="1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1.25" customHeight="1">
      <c r="B136" s="1"/>
      <c r="G136" s="1"/>
      <c r="H136" s="1"/>
      <c r="I136" s="1"/>
      <c r="J136" s="1"/>
      <c r="K136" s="1"/>
      <c r="L136" s="1"/>
    </row>
    <row r="137" spans="2:12" ht="61.5" customHeight="1">
      <c r="B137" s="1"/>
      <c r="G137" s="1"/>
      <c r="H137" s="1"/>
      <c r="I137" s="1"/>
      <c r="J137" s="1"/>
      <c r="K137" s="1"/>
      <c r="L137" s="1"/>
    </row>
    <row r="138" spans="2:12" ht="85.5" customHeight="1">
      <c r="B138" s="32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ht="49.5" customHeight="1">
      <c r="B139" s="1"/>
      <c r="G139" s="1"/>
      <c r="H139" s="1"/>
      <c r="I139" s="1"/>
      <c r="J139" s="1"/>
      <c r="K139" s="1"/>
      <c r="L139" s="1"/>
    </row>
    <row r="140" spans="2:12" ht="84.75" customHeight="1">
      <c r="B140" s="1"/>
      <c r="G140" s="1"/>
      <c r="H140" s="1"/>
      <c r="I140" s="1"/>
      <c r="J140" s="1"/>
      <c r="K140" s="1"/>
      <c r="L140" s="1"/>
    </row>
    <row r="141" spans="2:12" ht="51" customHeight="1">
      <c r="B141" s="1"/>
      <c r="G141" s="1"/>
      <c r="H141" s="1"/>
      <c r="I141" s="1"/>
      <c r="J141" s="1"/>
      <c r="K141" s="1"/>
      <c r="L141" s="1"/>
    </row>
    <row r="142" spans="2:12" ht="12.75" customHeight="1">
      <c r="B142" s="1"/>
      <c r="G142" s="1"/>
      <c r="H142" s="1"/>
      <c r="I142" s="1"/>
      <c r="J142" s="1"/>
      <c r="K142" s="1"/>
      <c r="L142" s="1"/>
    </row>
    <row r="143" spans="2:12" ht="86.25" customHeight="1">
      <c r="B143" s="1"/>
      <c r="G143" s="1"/>
      <c r="H143" s="1"/>
      <c r="I143" s="1"/>
      <c r="J143" s="1"/>
      <c r="K143" s="1"/>
      <c r="L143" s="1"/>
    </row>
    <row r="144" spans="2:12" ht="49.5" customHeight="1">
      <c r="B144" s="1"/>
      <c r="G144" s="1"/>
      <c r="H144" s="1"/>
      <c r="I144" s="1"/>
      <c r="J144" s="1"/>
      <c r="K144" s="1"/>
      <c r="L144" s="1"/>
    </row>
    <row r="145" spans="2:12" ht="48.75" customHeight="1">
      <c r="B145" s="1"/>
      <c r="G145" s="1"/>
      <c r="H145" s="1"/>
      <c r="I145" s="1"/>
      <c r="J145" s="1"/>
      <c r="K145" s="1"/>
      <c r="L145" s="1"/>
    </row>
    <row r="146" spans="2:12" ht="21.75" customHeight="1">
      <c r="B146" s="1"/>
      <c r="G146" s="1"/>
      <c r="H146" s="1"/>
      <c r="I146" s="1"/>
      <c r="J146" s="1"/>
      <c r="K146" s="1"/>
      <c r="L146" s="1"/>
    </row>
    <row r="147" spans="2:12" ht="61.5" customHeight="1">
      <c r="B147" s="1"/>
      <c r="G147" s="1"/>
      <c r="H147" s="1"/>
      <c r="I147" s="1"/>
      <c r="J147" s="1"/>
      <c r="K147" s="1"/>
      <c r="L147" s="1"/>
    </row>
    <row r="148" spans="2:12" ht="85.5" customHeight="1">
      <c r="B148" s="1"/>
      <c r="G148" s="1"/>
      <c r="H148" s="1"/>
      <c r="I148" s="1"/>
      <c r="J148" s="1"/>
      <c r="K148" s="1"/>
      <c r="L148" s="1"/>
    </row>
    <row r="149" spans="2:12" ht="48" customHeight="1">
      <c r="B149" s="1"/>
      <c r="G149" s="1"/>
      <c r="H149" s="1"/>
      <c r="I149" s="1"/>
      <c r="J149" s="1"/>
      <c r="K149" s="1"/>
      <c r="L149" s="1"/>
    </row>
    <row r="150" spans="2:12" ht="37.5" customHeight="1">
      <c r="B150" s="1"/>
      <c r="G150" s="1"/>
      <c r="H150" s="1"/>
      <c r="I150" s="1"/>
      <c r="J150" s="1"/>
      <c r="K150" s="1"/>
      <c r="L150" s="1"/>
    </row>
    <row r="151" spans="2:12" ht="37.5" customHeight="1">
      <c r="B151" s="1"/>
      <c r="G151" s="1"/>
      <c r="H151" s="1"/>
      <c r="I151" s="1"/>
      <c r="J151" s="1"/>
      <c r="K151" s="1"/>
      <c r="L151" s="1"/>
    </row>
    <row r="152" spans="2:12" s="18" customFormat="1" ht="1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s="18" customFormat="1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s="6" customFormat="1" ht="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s="6" customFormat="1" ht="51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2:12" ht="24" customHeight="1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2:12" ht="22.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ht="60.7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ht="47.25" customHeight="1">
      <c r="B159" s="1"/>
      <c r="G159" s="1"/>
      <c r="H159" s="1"/>
      <c r="I159" s="1"/>
      <c r="J159" s="1"/>
      <c r="K159" s="1"/>
      <c r="L159" s="1"/>
    </row>
    <row r="160" spans="2:12" ht="12.75" customHeight="1">
      <c r="B160" s="1"/>
      <c r="G160" s="1"/>
      <c r="H160" s="1"/>
      <c r="I160" s="1"/>
      <c r="J160" s="1"/>
      <c r="K160" s="1"/>
      <c r="L160" s="1"/>
    </row>
    <row r="161" spans="2:12" ht="18" customHeight="1">
      <c r="B161" s="1"/>
      <c r="G161" s="1"/>
      <c r="H161" s="1"/>
      <c r="I161" s="1"/>
      <c r="J161" s="1"/>
      <c r="K161" s="1"/>
      <c r="L161" s="1"/>
    </row>
    <row r="162" spans="2:12" ht="23.25" customHeight="1">
      <c r="B162" s="1"/>
      <c r="G162" s="1"/>
      <c r="H162" s="1"/>
      <c r="I162" s="1"/>
      <c r="J162" s="1"/>
      <c r="K162" s="1"/>
      <c r="L162" s="1"/>
    </row>
    <row r="163" spans="2:12" ht="34.5" customHeight="1">
      <c r="B163" s="1"/>
      <c r="G163" s="1"/>
      <c r="H163" s="1"/>
      <c r="I163" s="1"/>
      <c r="J163" s="1"/>
      <c r="K163" s="1"/>
      <c r="L163" s="1"/>
    </row>
    <row r="164" spans="2:12" ht="61.5" customHeight="1">
      <c r="B164" s="1"/>
      <c r="G164" s="1"/>
      <c r="H164" s="1"/>
      <c r="I164" s="1"/>
      <c r="J164" s="1"/>
      <c r="K164" s="1"/>
      <c r="L164" s="1"/>
    </row>
    <row r="165" spans="2:12" s="6" customFormat="1" ht="36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s="6" customFormat="1" ht="17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s="6" customFormat="1" ht="21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33.7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ht="15.7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="6" customFormat="1" ht="15" customHeight="1"/>
    <row r="171" spans="2:12" ht="20.25" customHeight="1">
      <c r="B171" s="32"/>
      <c r="G171" s="1"/>
      <c r="H171" s="1"/>
      <c r="I171" s="1"/>
      <c r="J171" s="1"/>
      <c r="K171" s="1"/>
      <c r="L171" s="1"/>
    </row>
    <row r="172" spans="2:12" ht="61.5" customHeight="1">
      <c r="B172" s="33"/>
      <c r="G172" s="1"/>
      <c r="H172" s="1"/>
      <c r="I172" s="1"/>
      <c r="J172" s="1"/>
      <c r="K172" s="1"/>
      <c r="L172" s="1"/>
    </row>
    <row r="173" spans="2:12" ht="20.2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s="6" customFormat="1" ht="39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 customHeight="1">
      <c r="B175" s="1"/>
      <c r="G175" s="1"/>
      <c r="H175" s="1"/>
      <c r="I175" s="1"/>
      <c r="J175" s="1"/>
      <c r="K175" s="1"/>
      <c r="L175" s="1"/>
    </row>
    <row r="176" spans="2:12" ht="42" customHeight="1">
      <c r="B176" s="1"/>
      <c r="G176" s="1"/>
      <c r="H176" s="1"/>
      <c r="I176" s="1"/>
      <c r="J176" s="1"/>
      <c r="K176" s="1"/>
      <c r="L176" s="1"/>
    </row>
    <row r="177" spans="2:12" ht="38.2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s="6" customFormat="1" ht="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s="6" customFormat="1" ht="4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61.5" customHeight="1">
      <c r="B180" s="1"/>
      <c r="G180" s="1"/>
      <c r="H180" s="1"/>
      <c r="I180" s="1"/>
      <c r="J180" s="1"/>
      <c r="K180" s="1"/>
      <c r="L180" s="1"/>
    </row>
    <row r="181" spans="2:12" ht="48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ht="40.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ht="13.5" customHeight="1">
      <c r="B183" s="1"/>
      <c r="G183" s="1"/>
      <c r="H183" s="1"/>
      <c r="I183" s="1"/>
      <c r="J183" s="1"/>
      <c r="K183" s="1"/>
      <c r="L183" s="1"/>
    </row>
    <row r="184" spans="2:12" ht="15" customHeight="1">
      <c r="B184" s="1"/>
      <c r="G184" s="1"/>
      <c r="H184" s="1"/>
      <c r="I184" s="1"/>
      <c r="J184" s="1"/>
      <c r="K184" s="1"/>
      <c r="L184" s="1"/>
    </row>
    <row r="185" spans="2:12" ht="14.25" customHeight="1">
      <c r="B185" s="1"/>
      <c r="G185" s="1"/>
      <c r="H185" s="1"/>
      <c r="I185" s="1"/>
      <c r="J185" s="1"/>
      <c r="K185" s="1"/>
      <c r="L185" s="1"/>
    </row>
    <row r="186" spans="2:12" ht="61.5" customHeight="1">
      <c r="B186" s="32"/>
      <c r="G186" s="1"/>
      <c r="H186" s="1"/>
      <c r="I186" s="1"/>
      <c r="J186" s="1"/>
      <c r="K186" s="1"/>
      <c r="L186" s="1"/>
    </row>
    <row r="187" spans="2:12" ht="126" customHeight="1">
      <c r="B187" s="1"/>
      <c r="G187" s="1"/>
      <c r="H187" s="1"/>
      <c r="I187" s="1"/>
      <c r="J187" s="1"/>
      <c r="K187" s="1"/>
      <c r="L187" s="1"/>
    </row>
    <row r="188" spans="2:12" s="6" customFormat="1" ht="61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7.25" customHeight="1">
      <c r="B189" s="1"/>
      <c r="G189" s="1"/>
      <c r="H189" s="1"/>
      <c r="I189" s="1"/>
      <c r="J189" s="1"/>
      <c r="K189" s="1"/>
      <c r="L189" s="1"/>
    </row>
    <row r="190" spans="2:12" ht="21.75" customHeight="1">
      <c r="B190" s="1"/>
      <c r="G190" s="1"/>
      <c r="H190" s="1"/>
      <c r="I190" s="1"/>
      <c r="J190" s="1"/>
      <c r="K190" s="1"/>
      <c r="L190" s="1"/>
    </row>
    <row r="191" s="6" customFormat="1" ht="15" customHeight="1"/>
    <row r="192" spans="2:12" ht="30" customHeight="1">
      <c r="B192" s="1"/>
      <c r="G192" s="1"/>
      <c r="H192" s="1"/>
      <c r="I192" s="1"/>
      <c r="J192" s="1"/>
      <c r="K192" s="1"/>
      <c r="L192" s="1"/>
    </row>
    <row r="193" spans="2:12" ht="37.5" customHeight="1">
      <c r="B193" s="1"/>
      <c r="G193" s="1"/>
      <c r="H193" s="1"/>
      <c r="I193" s="1"/>
      <c r="J193" s="1"/>
      <c r="K193" s="1"/>
      <c r="L193" s="1"/>
    </row>
    <row r="194" s="6" customFormat="1" ht="61.5" customHeight="1"/>
    <row r="195" spans="2:12" s="6" customFormat="1" ht="30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76.5" customHeight="1">
      <c r="B196" s="1"/>
      <c r="G196" s="1"/>
      <c r="H196" s="1"/>
      <c r="I196" s="1"/>
      <c r="J196" s="1"/>
      <c r="K196" s="1"/>
      <c r="L196" s="1"/>
    </row>
    <row r="197" spans="2:12" s="4" customFormat="1" ht="61.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="6" customFormat="1" ht="19.5" customHeight="1"/>
    <row r="199" spans="2:12" s="6" customFormat="1" ht="57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8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="6" customFormat="1" ht="24.75" customHeight="1"/>
    <row r="202" spans="2:12" ht="29.2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ht="17.25" customHeight="1">
      <c r="B203" s="1"/>
      <c r="G203" s="1"/>
      <c r="H203" s="1"/>
      <c r="I203" s="1"/>
      <c r="J203" s="1"/>
      <c r="K203" s="1"/>
      <c r="L203" s="1"/>
    </row>
    <row r="204" spans="2:12" ht="37.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ht="61.5" customHeight="1">
      <c r="B205" s="1"/>
      <c r="G205" s="1"/>
      <c r="H205" s="1"/>
      <c r="I205" s="1"/>
      <c r="J205" s="1"/>
      <c r="K205" s="1"/>
      <c r="L205" s="1"/>
    </row>
    <row r="206" spans="2:12" ht="36" customHeight="1">
      <c r="B206" s="1"/>
      <c r="G206" s="1"/>
      <c r="H206" s="1"/>
      <c r="I206" s="1"/>
      <c r="J206" s="1"/>
      <c r="K206" s="1"/>
      <c r="L206" s="1"/>
    </row>
    <row r="207" spans="2:12" s="6" customFormat="1" ht="30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40.5" customHeight="1">
      <c r="B208" s="1"/>
      <c r="G208" s="1"/>
      <c r="H208" s="1"/>
      <c r="I208" s="1"/>
      <c r="J208" s="1"/>
      <c r="K208" s="1"/>
      <c r="L208" s="1"/>
    </row>
    <row r="209" spans="2:12" ht="30.75" customHeight="1">
      <c r="B209" s="1"/>
      <c r="G209" s="1"/>
      <c r="H209" s="1"/>
      <c r="I209" s="1"/>
      <c r="J209" s="1"/>
      <c r="K209" s="1"/>
      <c r="L209" s="1"/>
    </row>
    <row r="210" spans="2:12" ht="48.7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6" customFormat="1" ht="4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s="6" customFormat="1" ht="23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24.75" customHeight="1">
      <c r="B213" s="1"/>
      <c r="G213" s="1"/>
      <c r="H213" s="1"/>
      <c r="I213" s="1"/>
      <c r="J213" s="1"/>
      <c r="K213" s="1"/>
      <c r="L213" s="1"/>
    </row>
    <row r="214" spans="2:12" ht="45" customHeight="1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ht="18.75" customHeight="1">
      <c r="B215" s="32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ht="24" customHeight="1" hidden="1">
      <c r="B216" s="1"/>
      <c r="G216" s="1"/>
      <c r="H216" s="1"/>
      <c r="I216" s="1"/>
      <c r="J216" s="1"/>
      <c r="K216" s="1"/>
      <c r="L216" s="1"/>
    </row>
    <row r="217" spans="2:12" ht="72.75" customHeight="1" hidden="1" thickBot="1">
      <c r="B217" s="1"/>
      <c r="G217" s="1"/>
      <c r="H217" s="1"/>
      <c r="I217" s="1"/>
      <c r="J217" s="1"/>
      <c r="K217" s="1"/>
      <c r="L217" s="1"/>
    </row>
    <row r="218" spans="2:12" ht="135.75" customHeight="1">
      <c r="B218" s="1"/>
      <c r="G218" s="1"/>
      <c r="H218" s="1"/>
      <c r="I218" s="1"/>
      <c r="J218" s="1"/>
      <c r="K218" s="1"/>
      <c r="L218" s="1"/>
    </row>
    <row r="219" spans="2:12" ht="87" customHeight="1">
      <c r="B219" s="1"/>
      <c r="G219" s="1"/>
      <c r="H219" s="1"/>
      <c r="I219" s="1"/>
      <c r="J219" s="1"/>
      <c r="K219" s="1"/>
      <c r="L219" s="1"/>
    </row>
    <row r="220" spans="2:12" ht="52.5" customHeight="1">
      <c r="B220" s="1"/>
      <c r="G220" s="1"/>
      <c r="H220" s="1"/>
      <c r="I220" s="1"/>
      <c r="J220" s="1"/>
      <c r="K220" s="1"/>
      <c r="L220" s="1"/>
    </row>
    <row r="221" spans="2:12" ht="64.5" customHeight="1">
      <c r="B221" s="1"/>
      <c r="G221" s="1"/>
      <c r="H221" s="1"/>
      <c r="I221" s="1"/>
      <c r="J221" s="1"/>
      <c r="K221" s="1"/>
      <c r="L221" s="1"/>
    </row>
    <row r="222" spans="2:12" ht="55.5" customHeight="1">
      <c r="B222" s="1"/>
      <c r="G222" s="1"/>
      <c r="H222" s="1"/>
      <c r="I222" s="1"/>
      <c r="J222" s="1"/>
      <c r="K222" s="1"/>
      <c r="L222" s="1"/>
    </row>
    <row r="223" spans="2:12" ht="48.75" customHeight="1">
      <c r="B223" s="1"/>
      <c r="G223" s="1"/>
      <c r="H223" s="1"/>
      <c r="I223" s="1"/>
      <c r="J223" s="1"/>
      <c r="K223" s="1"/>
      <c r="L223" s="1"/>
    </row>
    <row r="224" spans="2:12" ht="51" customHeight="1">
      <c r="B224" s="1"/>
      <c r="G224" s="1"/>
      <c r="H224" s="1"/>
      <c r="I224" s="1"/>
      <c r="J224" s="1"/>
      <c r="K224" s="1"/>
      <c r="L224" s="1"/>
    </row>
    <row r="225" spans="2:12" ht="64.5" customHeight="1">
      <c r="B225" s="1"/>
      <c r="G225" s="1"/>
      <c r="H225" s="1"/>
      <c r="I225" s="1"/>
      <c r="J225" s="1"/>
      <c r="K225" s="1"/>
      <c r="L225" s="1"/>
    </row>
    <row r="226" spans="2:12" ht="12.75">
      <c r="B226" s="1"/>
      <c r="G226" s="1"/>
      <c r="H226" s="1"/>
      <c r="I226" s="1"/>
      <c r="J226" s="1"/>
      <c r="K226" s="1"/>
      <c r="L226" s="1"/>
    </row>
    <row r="227" spans="2:12" ht="12.75">
      <c r="B227" s="1"/>
      <c r="G227" s="1"/>
      <c r="H227" s="1"/>
      <c r="I227" s="1"/>
      <c r="J227" s="1"/>
      <c r="K227" s="1"/>
      <c r="L227" s="1"/>
    </row>
    <row r="228" spans="2:12" ht="12.75">
      <c r="B228" s="1"/>
      <c r="G228" s="1"/>
      <c r="H228" s="1"/>
      <c r="I228" s="1"/>
      <c r="J228" s="1"/>
      <c r="K228" s="1"/>
      <c r="L228" s="1"/>
    </row>
    <row r="229" spans="2:12" ht="12.75">
      <c r="B229" s="1"/>
      <c r="G229" s="1"/>
      <c r="H229" s="1"/>
      <c r="I229" s="1"/>
      <c r="J229" s="1"/>
      <c r="K229" s="1"/>
      <c r="L229" s="1"/>
    </row>
    <row r="230" spans="2:12" ht="12.75">
      <c r="B230" s="1"/>
      <c r="G230" s="1"/>
      <c r="H230" s="1"/>
      <c r="I230" s="1"/>
      <c r="J230" s="1"/>
      <c r="K230" s="1"/>
      <c r="L230" s="1"/>
    </row>
    <row r="231" spans="2:12" ht="12.75">
      <c r="B231" s="1"/>
      <c r="G231" s="1"/>
      <c r="H231" s="1"/>
      <c r="I231" s="1"/>
      <c r="J231" s="1"/>
      <c r="K231" s="1"/>
      <c r="L231" s="1"/>
    </row>
    <row r="232" spans="2:12" s="17" customFormat="1" ht="62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s="18" customFormat="1" ht="23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s="18" customFormat="1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s="18" customFormat="1" ht="24.75" customHeight="1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="18" customFormat="1" ht="22.5" customHeight="1"/>
    <row r="237" s="18" customFormat="1" ht="14.25" customHeight="1"/>
    <row r="238" spans="2:12" s="19" customFormat="1" ht="27" customHeight="1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2:12" s="19" customFormat="1" ht="63" customHeight="1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2:12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2:12" ht="68.25" customHeight="1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33"/>
      <c r="G243" s="1"/>
      <c r="H243" s="1"/>
      <c r="I243" s="1"/>
      <c r="J243" s="1"/>
      <c r="K243" s="1"/>
      <c r="L243" s="1"/>
    </row>
    <row r="244" spans="2:12" ht="12.75">
      <c r="B244" s="23"/>
      <c r="C244" s="24"/>
      <c r="D244" s="24"/>
      <c r="E244" s="25"/>
      <c r="F244" s="26"/>
      <c r="G244" s="27"/>
      <c r="H244" s="27"/>
      <c r="I244" s="27"/>
      <c r="J244" s="28"/>
      <c r="K244" s="29"/>
      <c r="L244" s="29"/>
    </row>
    <row r="245" spans="2:12" ht="12.75">
      <c r="B245" s="23"/>
      <c r="C245" s="30"/>
      <c r="D245" s="30"/>
      <c r="E245" s="30"/>
      <c r="F245" s="30"/>
      <c r="G245" s="27"/>
      <c r="H245" s="27"/>
      <c r="I245" s="27"/>
      <c r="J245" s="28"/>
      <c r="K245" s="29"/>
      <c r="L245" s="29"/>
    </row>
    <row r="246" spans="2:12" ht="12.75">
      <c r="B246" s="31"/>
      <c r="C246" s="30"/>
      <c r="D246" s="30"/>
      <c r="E246" s="30"/>
      <c r="F246" s="30"/>
      <c r="G246" s="27"/>
      <c r="H246" s="27"/>
      <c r="I246" s="27"/>
      <c r="J246" s="28"/>
      <c r="K246" s="29"/>
      <c r="L246" s="29"/>
    </row>
    <row r="247" spans="2:12" ht="12.75">
      <c r="B247" s="31"/>
      <c r="C247" s="13"/>
      <c r="D247" s="13"/>
      <c r="E247" s="13"/>
      <c r="F247" s="13"/>
      <c r="G247" s="27"/>
      <c r="H247" s="27"/>
      <c r="I247" s="27"/>
      <c r="J247" s="28"/>
      <c r="K247" s="29"/>
      <c r="L247" s="29"/>
    </row>
    <row r="248" spans="2:12" ht="12.75">
      <c r="B248" s="31"/>
      <c r="C248" s="13"/>
      <c r="D248" s="13"/>
      <c r="E248" s="13"/>
      <c r="F248" s="13"/>
      <c r="G248" s="27"/>
      <c r="H248" s="27"/>
      <c r="I248" s="27"/>
      <c r="J248" s="28"/>
      <c r="K248" s="29"/>
      <c r="L248" s="29"/>
    </row>
    <row r="249" spans="10:12" ht="12.75">
      <c r="J249" s="21"/>
      <c r="K249" s="22"/>
      <c r="L249" s="22"/>
    </row>
    <row r="250" spans="10:12" ht="12.75">
      <c r="J250" s="21"/>
      <c r="K250" s="22"/>
      <c r="L250" s="22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  <row r="321" spans="10:12" ht="12.75">
      <c r="J321" s="21"/>
      <c r="K321" s="22"/>
      <c r="L321" s="22"/>
    </row>
  </sheetData>
  <sheetProtection/>
  <mergeCells count="7">
    <mergeCell ref="J5:L5"/>
    <mergeCell ref="B7:L7"/>
    <mergeCell ref="B8:L9"/>
    <mergeCell ref="B10:L10"/>
    <mergeCell ref="J2:L2"/>
    <mergeCell ref="J3:L3"/>
    <mergeCell ref="J4:L4"/>
  </mergeCells>
  <printOptions/>
  <pageMargins left="0.4724409448818898" right="0.15748031496062992" top="0.2755905511811024" bottom="0" header="0.2755905511811024" footer="0.2755905511811024"/>
  <pageSetup fitToHeight="1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2013-05-17T06:27:12Z</cp:lastPrinted>
  <dcterms:created xsi:type="dcterms:W3CDTF">2006-01-13T05:16:30Z</dcterms:created>
  <dcterms:modified xsi:type="dcterms:W3CDTF">2013-05-30T08:41:36Z</dcterms:modified>
  <cp:category/>
  <cp:version/>
  <cp:contentType/>
  <cp:contentStatus/>
</cp:coreProperties>
</file>