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G64" i="1" l="1"/>
  <c r="G61" i="1" s="1"/>
  <c r="G57" i="1"/>
  <c r="G56" i="1" s="1"/>
  <c r="G54" i="1" l="1"/>
  <c r="G44" i="1"/>
  <c r="G38" i="1"/>
  <c r="G34" i="1" s="1"/>
  <c r="G33" i="1" s="1"/>
  <c r="G12" i="1"/>
  <c r="G26" i="1" l="1"/>
  <c r="G21" i="1"/>
  <c r="G19" i="1" l="1"/>
  <c r="G11" i="1" s="1"/>
  <c r="G67" i="1" l="1"/>
  <c r="G41" i="1" s="1"/>
  <c r="G9" i="1" l="1"/>
</calcChain>
</file>

<file path=xl/sharedStrings.xml><?xml version="1.0" encoding="utf-8"?>
<sst xmlns="http://schemas.openxmlformats.org/spreadsheetml/2006/main" count="166" uniqueCount="78">
  <si>
    <t>к решению Совета депутатов</t>
  </si>
  <si>
    <t>тыс. рублей</t>
  </si>
  <si>
    <t>Наименование</t>
  </si>
  <si>
    <t>Раз-дел</t>
  </si>
  <si>
    <t>Целевая статья</t>
  </si>
  <si>
    <t>Вид расходов</t>
  </si>
  <si>
    <t>Сумма</t>
  </si>
  <si>
    <t>ВСЕГО:</t>
  </si>
  <si>
    <t>Программные мероприятия</t>
  </si>
  <si>
    <t>Муниципальные программы Ханты-Мансийского района</t>
  </si>
  <si>
    <t>Государственные программы ХМАО - Югры</t>
  </si>
  <si>
    <t>Непрограммные мероприятия</t>
  </si>
  <si>
    <t>Глава (высшее должностное лицо) муниципального образования</t>
  </si>
  <si>
    <t>Мероприятия в области  жилищного хозяйства</t>
  </si>
  <si>
    <t>Уличное освещение</t>
  </si>
  <si>
    <t>Прочие мероприятия по благоустройству городских округов и поселений</t>
  </si>
  <si>
    <t>Доплаты к пенсиям муниципальных служащих</t>
  </si>
  <si>
    <t>Муниципальные программы сельского поселения Луговской</t>
  </si>
  <si>
    <t>Содержание мест захоронения</t>
  </si>
  <si>
    <t>Культура и кинофикация</t>
  </si>
  <si>
    <t>Физкультура и спорт</t>
  </si>
  <si>
    <t>сельского поселения Луговской</t>
  </si>
  <si>
    <t>00</t>
  </si>
  <si>
    <t>03</t>
  </si>
  <si>
    <t>09</t>
  </si>
  <si>
    <t>08</t>
  </si>
  <si>
    <t>01</t>
  </si>
  <si>
    <t>04</t>
  </si>
  <si>
    <t>02</t>
  </si>
  <si>
    <t>05</t>
  </si>
  <si>
    <t>Под-раздел</t>
  </si>
  <si>
    <t>Реализация мероприятий программы «Защита населения и территорий от чрезвычайных ситуаций, обеспечение пожарной безопасности в сельском поселении Луговской на 2014 – 2016 годы»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</si>
  <si>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(группам и подгруппам) видов расходов классификации расходов бюджета сельского поселения Луговской на 2015 год</t>
  </si>
  <si>
    <t>Благоустройство</t>
  </si>
  <si>
    <t>Другие вопросы в области национальной экономики</t>
  </si>
  <si>
    <t>12</t>
  </si>
  <si>
    <t>Дорожные фонды                           (дорожное хозяйство)</t>
  </si>
  <si>
    <t>0708101</t>
  </si>
  <si>
    <t>14</t>
  </si>
  <si>
    <t xml:space="preserve">МП " Комплексные мероприятия по профилактика правонарушений в сельском поселение Луговской на 2015-2017гг." </t>
  </si>
  <si>
    <t>10</t>
  </si>
  <si>
    <t>80П9101</t>
  </si>
  <si>
    <t>Резервный фонд сельского поселения Луговской</t>
  </si>
  <si>
    <t>11</t>
  </si>
  <si>
    <t xml:space="preserve">Прочие мероприятия органов местного самоуправления </t>
  </si>
  <si>
    <t>Формирование архивных фондов</t>
  </si>
  <si>
    <t>"Содействие в развитие сельско хозяйственного производства. Создание условий для развития малого предпринимательства"</t>
  </si>
  <si>
    <t>Осуществление муниципального лесного контроля и надзора</t>
  </si>
  <si>
    <t>"Создание условий для обеспечения жителей поселений услугами связи, общественного питания, торговли, бытового обслуживания"</t>
  </si>
  <si>
    <t>13</t>
  </si>
  <si>
    <t>Прочие мероприятия органов местного самоуправления (уплата земельного налога)</t>
  </si>
  <si>
    <t>Прочие мероприятия органов местного самоуправления (уплата прочих налогов, сборов)</t>
  </si>
  <si>
    <t>Прочие мероприятия органов местного самоуправления (уплата прочих налого)</t>
  </si>
  <si>
    <t>Ведомственные программы сельского поселения</t>
  </si>
  <si>
    <t>МП "Развитие муниципальной службы и кадрового резерва в сельском поселении Луговской 2014-2016годы"</t>
  </si>
  <si>
    <t xml:space="preserve">МП "Профилактика терроризма и экстремизма, а также минимизации и \или\ ликвидации последствий проявления терроризма и эктремизма на территории сельского поселения Луговской на 2014-2016годы"" </t>
  </si>
  <si>
    <t>1317102</t>
  </si>
  <si>
    <t>244</t>
  </si>
  <si>
    <t xml:space="preserve"> 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</t>
  </si>
  <si>
    <t>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автономного округа, не отнесенные к государственным программам" за счет средств федерального бюджета</t>
  </si>
  <si>
    <t>Субвенция на осуществление  переданных  полномочий  на государственную регистрацию актов гражданского состояния в рамках муниципальной программы "Комплексные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Ханты-Мансийском районе на 2014-2017 годы" за счет средств федерального бюджета</t>
  </si>
  <si>
    <t>Субсидии на создание условий для деятельности добровольных формирований населения по охране общественного порядка в рамках Подпрограмма  «Профилактика правонарушений» муниципальной программы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вХанты-Мансийскомрайоне на 2014 – 2017 годы» средства из бюджета автономного округа.</t>
  </si>
  <si>
    <t>Ведомственная целевая программа «Управление муниципальными финансами всельском поселении Луговской на 2013-2018 годы»</t>
  </si>
  <si>
    <t>Ведомственная целевая программа «Повышение эффективности бюджетных расходов  сельского поселения Луговской на 2014-2020 годы»</t>
  </si>
  <si>
    <t>Передача средств в рамках соглашений по передаче полномочий с уровня муниципального района на содержание вертолетных площадок</t>
  </si>
  <si>
    <t>Жилищное хозяйство</t>
  </si>
  <si>
    <t>0000000</t>
  </si>
  <si>
    <t>МП "Улучщение жилищных условий жителей сельского поселения Луговской на 2014-2016годы"</t>
  </si>
  <si>
    <t>Коммунальное хозяйство</t>
  </si>
  <si>
    <t>000</t>
  </si>
  <si>
    <t xml:space="preserve">Реализация дополнительных мероприятий направленных на снежение напряженности на рынке труда </t>
  </si>
  <si>
    <t>мероприятия на  оказание поддержки гражданам и их объединениям, участвующим в охране общественного порядка, создание условий для деятельности народных дружин в сельских поселениях в рамках Муниципальной программы «Комплексные мероприятия по профилактике правонарушений, терроризма и экстремизма, а также минимизации и ликвидации последствий проявлений терроризма и экстремизма в Ханты-Мансийском районе на 2014-2017годы»за счет средств бюджета сельского поселения</t>
  </si>
  <si>
    <t xml:space="preserve"> Муниципальная программа «Содействие занятости населения Ханты-Мансийского района на 2014 – 2017 годы»</t>
  </si>
  <si>
    <t>Расходы на финансирование наказов избирателей депутатам Думы Ханты-Мансийского автономного округа-Югры</t>
  </si>
  <si>
    <t>7035608</t>
  </si>
  <si>
    <t xml:space="preserve">Субсидия на капитальный ремонт многоквартирных домов сельского поселения </t>
  </si>
  <si>
    <t>Приложение 4</t>
  </si>
  <si>
    <r>
      <t xml:space="preserve">от </t>
    </r>
    <r>
      <rPr>
        <b/>
        <sz val="12"/>
        <color rgb="FF000000"/>
        <rFont val="Times New Roman"/>
        <family val="1"/>
        <charset val="204"/>
      </rPr>
      <t xml:space="preserve">16.02.2015 </t>
    </r>
    <r>
      <rPr>
        <sz val="12"/>
        <color rgb="FF000000"/>
        <rFont val="Times New Roman"/>
        <family val="1"/>
        <charset val="204"/>
      </rPr>
      <t xml:space="preserve">года № </t>
    </r>
    <r>
      <rPr>
        <b/>
        <sz val="12"/>
        <color rgb="FF000000"/>
        <rFont val="Times New Roman"/>
        <family val="1"/>
        <charset val="204"/>
      </rPr>
      <t>235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</si>
</sst>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0" fillId="0" borderId="0" xfId="0" applyNumberFormat="1"/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3" fontId="0" fillId="0" borderId="0" xfId="0" applyNumberFormat="1"/>
    <xf numFmtId="0" fontId="3" fillId="0" borderId="4" xfId="0" applyFont="1" applyBorder="1"/>
    <xf numFmtId="49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3" fontId="6" fillId="0" borderId="10" xfId="0" applyNumberFormat="1" applyFont="1" applyBorder="1" applyAlignment="1">
      <alignment horizontal="right" vertical="center"/>
    </xf>
    <xf numFmtId="43" fontId="5" fillId="0" borderId="10" xfId="0" applyNumberFormat="1" applyFont="1" applyBorder="1" applyAlignment="1">
      <alignment horizontal="right" vertical="center"/>
    </xf>
    <xf numFmtId="43" fontId="5" fillId="0" borderId="11" xfId="0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right" vertical="center"/>
    </xf>
    <xf numFmtId="43" fontId="5" fillId="0" borderId="10" xfId="0" applyNumberFormat="1" applyFont="1" applyBorder="1" applyAlignment="1">
      <alignment horizontal="center" vertical="center" wrapText="1"/>
    </xf>
    <xf numFmtId="43" fontId="5" fillId="0" borderId="13" xfId="0" applyNumberFormat="1" applyFont="1" applyBorder="1" applyAlignment="1">
      <alignment horizontal="right" vertical="center"/>
    </xf>
    <xf numFmtId="2" fontId="5" fillId="0" borderId="10" xfId="0" applyNumberFormat="1" applyFont="1" applyFill="1" applyBorder="1" applyAlignment="1">
      <alignment horizontal="center" vertical="center"/>
    </xf>
    <xf numFmtId="43" fontId="7" fillId="0" borderId="14" xfId="0" applyNumberFormat="1" applyFont="1" applyBorder="1"/>
    <xf numFmtId="43" fontId="5" fillId="0" borderId="15" xfId="0" applyNumberFormat="1" applyFont="1" applyBorder="1" applyAlignment="1">
      <alignment horizontal="right" vertical="center"/>
    </xf>
    <xf numFmtId="43" fontId="5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3" fontId="6" fillId="0" borderId="17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0" fillId="0" borderId="18" xfId="0" applyBorder="1"/>
    <xf numFmtId="0" fontId="4" fillId="0" borderId="22" xfId="0" applyFont="1" applyBorder="1" applyAlignment="1">
      <alignment vertical="center" wrapText="1"/>
    </xf>
    <xf numFmtId="49" fontId="4" fillId="0" borderId="23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vertical="center" wrapText="1"/>
    </xf>
    <xf numFmtId="0" fontId="5" fillId="0" borderId="13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3" fontId="5" fillId="0" borderId="25" xfId="0" applyNumberFormat="1" applyFont="1" applyBorder="1" applyAlignment="1">
      <alignment horizontal="right" vertical="center"/>
    </xf>
    <xf numFmtId="0" fontId="3" fillId="0" borderId="26" xfId="0" applyFont="1" applyBorder="1"/>
    <xf numFmtId="0" fontId="3" fillId="0" borderId="27" xfId="0" applyFont="1" applyBorder="1"/>
    <xf numFmtId="43" fontId="7" fillId="0" borderId="3" xfId="0" applyNumberFormat="1" applyFont="1" applyBorder="1"/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1" xfId="0" applyFont="1" applyBorder="1" applyAlignment="1">
      <alignment vertical="center" wrapText="1"/>
    </xf>
    <xf numFmtId="0" fontId="5" fillId="0" borderId="24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24" xfId="0" applyFont="1" applyFill="1" applyBorder="1" applyAlignment="1">
      <alignment vertical="center" wrapText="1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3" fontId="6" fillId="0" borderId="13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53" zoomScaleNormal="100" workbookViewId="0">
      <selection activeCell="B10" sqref="B10:B72"/>
    </sheetView>
  </sheetViews>
  <sheetFormatPr defaultRowHeight="15" x14ac:dyDescent="0.25"/>
  <cols>
    <col min="1" max="1" width="0.140625" customWidth="1"/>
    <col min="2" max="2" width="37.7109375" customWidth="1"/>
    <col min="3" max="3" width="6.5703125" customWidth="1"/>
    <col min="4" max="4" width="8.5703125" customWidth="1"/>
    <col min="5" max="5" width="11.7109375" customWidth="1"/>
    <col min="6" max="6" width="11.140625" customWidth="1"/>
    <col min="7" max="7" width="13.5703125" customWidth="1"/>
    <col min="8" max="8" width="12.7109375" bestFit="1" customWidth="1"/>
  </cols>
  <sheetData>
    <row r="1" spans="1:7" ht="15.75" x14ac:dyDescent="0.25">
      <c r="B1" s="17" t="s">
        <v>76</v>
      </c>
      <c r="C1" s="17"/>
      <c r="D1" s="17"/>
      <c r="E1" s="17"/>
      <c r="F1" s="17"/>
      <c r="G1" s="17"/>
    </row>
    <row r="2" spans="1:7" ht="15.75" x14ac:dyDescent="0.25">
      <c r="B2" s="17" t="s">
        <v>0</v>
      </c>
      <c r="C2" s="17"/>
      <c r="D2" s="17"/>
      <c r="E2" s="17"/>
      <c r="F2" s="17"/>
      <c r="G2" s="17"/>
    </row>
    <row r="3" spans="1:7" ht="15.75" x14ac:dyDescent="0.25">
      <c r="B3" s="17" t="s">
        <v>21</v>
      </c>
      <c r="C3" s="17"/>
      <c r="D3" s="17"/>
      <c r="E3" s="17"/>
      <c r="F3" s="17"/>
      <c r="G3" s="17"/>
    </row>
    <row r="4" spans="1:7" ht="15.75" x14ac:dyDescent="0.25">
      <c r="B4" s="17" t="s">
        <v>77</v>
      </c>
      <c r="C4" s="17"/>
      <c r="D4" s="17"/>
      <c r="E4" s="17"/>
      <c r="F4" s="17"/>
      <c r="G4" s="17"/>
    </row>
    <row r="5" spans="1:7" x14ac:dyDescent="0.25">
      <c r="B5" s="1"/>
      <c r="C5" s="1"/>
      <c r="D5" s="1"/>
      <c r="E5" s="1"/>
      <c r="F5" s="1"/>
      <c r="G5" s="1"/>
    </row>
    <row r="6" spans="1:7" ht="66.75" customHeight="1" x14ac:dyDescent="0.25">
      <c r="B6" s="18" t="s">
        <v>32</v>
      </c>
      <c r="C6" s="18"/>
      <c r="D6" s="18"/>
      <c r="E6" s="18"/>
      <c r="F6" s="18"/>
      <c r="G6" s="18"/>
    </row>
    <row r="7" spans="1:7" ht="16.5" thickBot="1" x14ac:dyDescent="0.3">
      <c r="B7" s="2"/>
      <c r="C7" s="2"/>
      <c r="D7" s="2"/>
      <c r="E7" s="2"/>
      <c r="F7" s="26" t="s">
        <v>1</v>
      </c>
      <c r="G7" s="26"/>
    </row>
    <row r="8" spans="1:7" ht="47.25" customHeight="1" thickTop="1" thickBot="1" x14ac:dyDescent="0.3">
      <c r="A8" s="58"/>
      <c r="B8" s="27" t="s">
        <v>2</v>
      </c>
      <c r="C8" s="27" t="s">
        <v>3</v>
      </c>
      <c r="D8" s="27" t="s">
        <v>30</v>
      </c>
      <c r="E8" s="27" t="s">
        <v>4</v>
      </c>
      <c r="F8" s="27" t="s">
        <v>5</v>
      </c>
      <c r="G8" s="28" t="s">
        <v>6</v>
      </c>
    </row>
    <row r="9" spans="1:7" ht="18" thickTop="1" thickBot="1" x14ac:dyDescent="0.3">
      <c r="A9" s="58"/>
      <c r="B9" s="59" t="s">
        <v>7</v>
      </c>
      <c r="C9" s="60" t="s">
        <v>22</v>
      </c>
      <c r="D9" s="60" t="s">
        <v>22</v>
      </c>
      <c r="E9" s="61"/>
      <c r="F9" s="61"/>
      <c r="G9" s="39">
        <f>G11+G21+G26+G33+G41</f>
        <v>62634.3</v>
      </c>
    </row>
    <row r="10" spans="1:7" ht="20.25" customHeight="1" thickBot="1" x14ac:dyDescent="0.3">
      <c r="A10" s="58"/>
      <c r="B10" s="62" t="s">
        <v>8</v>
      </c>
      <c r="C10" s="12"/>
      <c r="D10" s="12"/>
      <c r="E10" s="13"/>
      <c r="F10" s="13"/>
      <c r="G10" s="63"/>
    </row>
    <row r="11" spans="1:7" ht="30" customHeight="1" thickBot="1" x14ac:dyDescent="0.3">
      <c r="A11" s="58"/>
      <c r="B11" s="43" t="s">
        <v>17</v>
      </c>
      <c r="C11" s="5"/>
      <c r="D11" s="5"/>
      <c r="E11" s="6"/>
      <c r="F11" s="6"/>
      <c r="G11" s="29">
        <f>G12+G18+G19+G20</f>
        <v>1399.8</v>
      </c>
    </row>
    <row r="12" spans="1:7" ht="21.75" customHeight="1" x14ac:dyDescent="0.25">
      <c r="A12" s="58"/>
      <c r="B12" s="44" t="s">
        <v>31</v>
      </c>
      <c r="C12" s="19" t="s">
        <v>23</v>
      </c>
      <c r="D12" s="19" t="s">
        <v>24</v>
      </c>
      <c r="E12" s="22">
        <v>1409101</v>
      </c>
      <c r="F12" s="22">
        <v>244</v>
      </c>
      <c r="G12" s="31">
        <f>1160+123.8</f>
        <v>1283.8</v>
      </c>
    </row>
    <row r="13" spans="1:7" x14ac:dyDescent="0.25">
      <c r="A13" s="58"/>
      <c r="B13" s="45"/>
      <c r="C13" s="20"/>
      <c r="D13" s="20"/>
      <c r="E13" s="23"/>
      <c r="F13" s="23"/>
      <c r="G13" s="37"/>
    </row>
    <row r="14" spans="1:7" x14ac:dyDescent="0.25">
      <c r="A14" s="58"/>
      <c r="B14" s="45"/>
      <c r="C14" s="20"/>
      <c r="D14" s="20"/>
      <c r="E14" s="23"/>
      <c r="F14" s="23"/>
      <c r="G14" s="37"/>
    </row>
    <row r="15" spans="1:7" x14ac:dyDescent="0.25">
      <c r="A15" s="58"/>
      <c r="B15" s="45"/>
      <c r="C15" s="20"/>
      <c r="D15" s="20"/>
      <c r="E15" s="23"/>
      <c r="F15" s="23"/>
      <c r="G15" s="37"/>
    </row>
    <row r="16" spans="1:7" ht="9" customHeight="1" x14ac:dyDescent="0.25">
      <c r="A16" s="58"/>
      <c r="B16" s="45"/>
      <c r="C16" s="20"/>
      <c r="D16" s="20"/>
      <c r="E16" s="23"/>
      <c r="F16" s="23"/>
      <c r="G16" s="37"/>
    </row>
    <row r="17" spans="1:7" ht="6.75" customHeight="1" thickBot="1" x14ac:dyDescent="0.3">
      <c r="A17" s="58"/>
      <c r="B17" s="46"/>
      <c r="C17" s="21"/>
      <c r="D17" s="21"/>
      <c r="E17" s="24"/>
      <c r="F17" s="24"/>
      <c r="G17" s="38"/>
    </row>
    <row r="18" spans="1:7" ht="87.75" customHeight="1" thickBot="1" x14ac:dyDescent="0.3">
      <c r="A18" s="58"/>
      <c r="B18" s="47" t="s">
        <v>55</v>
      </c>
      <c r="C18" s="5" t="s">
        <v>23</v>
      </c>
      <c r="D18" s="5" t="s">
        <v>38</v>
      </c>
      <c r="E18" s="6">
        <v>4909101</v>
      </c>
      <c r="F18" s="6">
        <v>244</v>
      </c>
      <c r="G18" s="30">
        <v>10</v>
      </c>
    </row>
    <row r="19" spans="1:7" ht="54" customHeight="1" thickBot="1" x14ac:dyDescent="0.3">
      <c r="A19" s="58"/>
      <c r="B19" s="47" t="s">
        <v>39</v>
      </c>
      <c r="C19" s="5" t="s">
        <v>23</v>
      </c>
      <c r="D19" s="5" t="s">
        <v>38</v>
      </c>
      <c r="E19" s="6">
        <v>4809101</v>
      </c>
      <c r="F19" s="6">
        <v>244</v>
      </c>
      <c r="G19" s="30">
        <f>18-12</f>
        <v>6</v>
      </c>
    </row>
    <row r="20" spans="1:7" ht="45.75" customHeight="1" thickBot="1" x14ac:dyDescent="0.3">
      <c r="A20" s="58"/>
      <c r="B20" s="47" t="s">
        <v>54</v>
      </c>
      <c r="C20" s="7" t="s">
        <v>26</v>
      </c>
      <c r="D20" s="7" t="s">
        <v>49</v>
      </c>
      <c r="E20" s="8">
        <v>3309101</v>
      </c>
      <c r="F20" s="8">
        <v>244</v>
      </c>
      <c r="G20" s="33">
        <v>100</v>
      </c>
    </row>
    <row r="21" spans="1:7" ht="28.5" customHeight="1" thickBot="1" x14ac:dyDescent="0.3">
      <c r="A21" s="58"/>
      <c r="B21" s="48" t="s">
        <v>9</v>
      </c>
      <c r="C21" s="9"/>
      <c r="D21" s="9"/>
      <c r="E21" s="10"/>
      <c r="F21" s="10"/>
      <c r="G21" s="29">
        <f>G22+G23+G24+G25</f>
        <v>165.1</v>
      </c>
    </row>
    <row r="22" spans="1:7" ht="195" customHeight="1" thickBot="1" x14ac:dyDescent="0.3">
      <c r="A22" s="58"/>
      <c r="B22" s="75" t="s">
        <v>61</v>
      </c>
      <c r="C22" s="11" t="s">
        <v>23</v>
      </c>
      <c r="D22" s="12">
        <v>14</v>
      </c>
      <c r="E22" s="13">
        <v>1315443</v>
      </c>
      <c r="F22" s="13">
        <v>244</v>
      </c>
      <c r="G22" s="34">
        <v>19</v>
      </c>
    </row>
    <row r="23" spans="1:7" ht="51.75" customHeight="1" thickBot="1" x14ac:dyDescent="0.3">
      <c r="A23" s="58"/>
      <c r="B23" s="49" t="s">
        <v>72</v>
      </c>
      <c r="C23" s="5" t="s">
        <v>27</v>
      </c>
      <c r="D23" s="5" t="s">
        <v>26</v>
      </c>
      <c r="E23" s="5" t="s">
        <v>37</v>
      </c>
      <c r="F23" s="6">
        <v>121</v>
      </c>
      <c r="G23" s="30">
        <v>140.1</v>
      </c>
    </row>
    <row r="24" spans="1:7" ht="214.5" customHeight="1" thickBot="1" x14ac:dyDescent="0.3">
      <c r="A24" s="58"/>
      <c r="B24" s="50" t="s">
        <v>58</v>
      </c>
      <c r="C24" s="11" t="s">
        <v>23</v>
      </c>
      <c r="D24" s="12">
        <v>14</v>
      </c>
      <c r="E24" s="13">
        <v>1317101</v>
      </c>
      <c r="F24" s="13">
        <v>244</v>
      </c>
      <c r="G24" s="34">
        <v>0.2</v>
      </c>
    </row>
    <row r="25" spans="1:7" ht="217.5" customHeight="1" thickBot="1" x14ac:dyDescent="0.3">
      <c r="A25" s="58"/>
      <c r="B25" s="51" t="s">
        <v>71</v>
      </c>
      <c r="C25" s="4" t="s">
        <v>23</v>
      </c>
      <c r="D25" s="4" t="s">
        <v>38</v>
      </c>
      <c r="E25" s="4" t="s">
        <v>56</v>
      </c>
      <c r="F25" s="4" t="s">
        <v>57</v>
      </c>
      <c r="G25" s="35">
        <v>5.8</v>
      </c>
    </row>
    <row r="26" spans="1:7" ht="31.5" customHeight="1" thickBot="1" x14ac:dyDescent="0.3">
      <c r="A26" s="58"/>
      <c r="B26" s="48" t="s">
        <v>10</v>
      </c>
      <c r="C26" s="9"/>
      <c r="D26" s="9"/>
      <c r="E26" s="10"/>
      <c r="F26" s="10"/>
      <c r="G26" s="29">
        <f>G27+G28+G31+G32+G29+G30</f>
        <v>659.4</v>
      </c>
    </row>
    <row r="27" spans="1:7" ht="15.75" thickBot="1" x14ac:dyDescent="0.3">
      <c r="A27" s="58"/>
      <c r="B27" s="44" t="s">
        <v>59</v>
      </c>
      <c r="C27" s="5" t="s">
        <v>28</v>
      </c>
      <c r="D27" s="5" t="s">
        <v>23</v>
      </c>
      <c r="E27" s="6">
        <v>7035118</v>
      </c>
      <c r="F27" s="6">
        <v>121</v>
      </c>
      <c r="G27" s="30">
        <v>286.39999999999998</v>
      </c>
    </row>
    <row r="28" spans="1:7" ht="15.75" thickBot="1" x14ac:dyDescent="0.3">
      <c r="A28" s="58"/>
      <c r="B28" s="52"/>
      <c r="C28" s="5" t="s">
        <v>28</v>
      </c>
      <c r="D28" s="5" t="s">
        <v>23</v>
      </c>
      <c r="E28" s="6">
        <v>7035118</v>
      </c>
      <c r="F28" s="6">
        <v>122</v>
      </c>
      <c r="G28" s="30">
        <v>50</v>
      </c>
    </row>
    <row r="29" spans="1:7" ht="69" customHeight="1" thickBot="1" x14ac:dyDescent="0.3">
      <c r="A29" s="58"/>
      <c r="B29" s="53"/>
      <c r="C29" s="5" t="s">
        <v>28</v>
      </c>
      <c r="D29" s="5" t="s">
        <v>23</v>
      </c>
      <c r="E29" s="6">
        <v>7035118</v>
      </c>
      <c r="F29" s="6">
        <v>242</v>
      </c>
      <c r="G29" s="30">
        <v>7.2</v>
      </c>
    </row>
    <row r="30" spans="1:7" ht="54" customHeight="1" thickBot="1" x14ac:dyDescent="0.3">
      <c r="A30" s="58"/>
      <c r="B30" s="54"/>
      <c r="C30" s="5" t="s">
        <v>28</v>
      </c>
      <c r="D30" s="5" t="s">
        <v>23</v>
      </c>
      <c r="E30" s="6">
        <v>7035118</v>
      </c>
      <c r="F30" s="6">
        <v>244</v>
      </c>
      <c r="G30" s="30">
        <v>258.8</v>
      </c>
    </row>
    <row r="31" spans="1:7" ht="78.75" customHeight="1" thickBot="1" x14ac:dyDescent="0.3">
      <c r="A31" s="58"/>
      <c r="B31" s="44" t="s">
        <v>60</v>
      </c>
      <c r="C31" s="5" t="s">
        <v>23</v>
      </c>
      <c r="D31" s="5" t="s">
        <v>27</v>
      </c>
      <c r="E31" s="6">
        <v>1315930</v>
      </c>
      <c r="F31" s="6">
        <v>121</v>
      </c>
      <c r="G31" s="30">
        <v>31.3</v>
      </c>
    </row>
    <row r="32" spans="1:7" ht="100.5" customHeight="1" thickBot="1" x14ac:dyDescent="0.3">
      <c r="A32" s="58"/>
      <c r="B32" s="46"/>
      <c r="C32" s="16" t="s">
        <v>23</v>
      </c>
      <c r="D32" s="64" t="s">
        <v>27</v>
      </c>
      <c r="E32" s="65">
        <v>1315930</v>
      </c>
      <c r="F32" s="65">
        <v>244</v>
      </c>
      <c r="G32" s="66">
        <v>25.7</v>
      </c>
    </row>
    <row r="33" spans="1:8" ht="30" customHeight="1" thickBot="1" x14ac:dyDescent="0.3">
      <c r="A33" s="58"/>
      <c r="B33" s="76" t="s">
        <v>53</v>
      </c>
      <c r="C33" s="15"/>
      <c r="D33" s="67"/>
      <c r="E33" s="68"/>
      <c r="F33" s="15"/>
      <c r="G33" s="69">
        <f>G34+G40</f>
        <v>22061.399999999998</v>
      </c>
    </row>
    <row r="34" spans="1:8" ht="19.5" customHeight="1" thickBot="1" x14ac:dyDescent="0.3">
      <c r="A34" s="58"/>
      <c r="B34" s="55" t="s">
        <v>62</v>
      </c>
      <c r="C34" s="15"/>
      <c r="D34" s="15"/>
      <c r="E34" s="15"/>
      <c r="F34" s="15"/>
      <c r="G34" s="36">
        <f>G35+G36+G37+G38</f>
        <v>20911.399999999998</v>
      </c>
    </row>
    <row r="35" spans="1:8" ht="18.75" customHeight="1" thickBot="1" x14ac:dyDescent="0.3">
      <c r="A35" s="58"/>
      <c r="B35" s="77"/>
      <c r="C35" s="5" t="s">
        <v>26</v>
      </c>
      <c r="D35" s="5" t="s">
        <v>27</v>
      </c>
      <c r="E35" s="6">
        <v>8040204</v>
      </c>
      <c r="F35" s="6">
        <v>121</v>
      </c>
      <c r="G35" s="30">
        <v>12269</v>
      </c>
      <c r="H35" s="14"/>
    </row>
    <row r="36" spans="1:8" ht="16.5" customHeight="1" thickBot="1" x14ac:dyDescent="0.3">
      <c r="A36" s="58"/>
      <c r="B36" s="77"/>
      <c r="C36" s="5" t="s">
        <v>26</v>
      </c>
      <c r="D36" s="5" t="s">
        <v>27</v>
      </c>
      <c r="E36" s="6">
        <v>8040205</v>
      </c>
      <c r="F36" s="6">
        <v>121</v>
      </c>
      <c r="G36" s="30">
        <v>4918.3</v>
      </c>
    </row>
    <row r="37" spans="1:8" ht="15" customHeight="1" thickBot="1" x14ac:dyDescent="0.3">
      <c r="A37" s="58"/>
      <c r="B37" s="77"/>
      <c r="C37" s="5" t="s">
        <v>26</v>
      </c>
      <c r="D37" s="5">
        <v>13</v>
      </c>
      <c r="E37" s="6">
        <v>8049101</v>
      </c>
      <c r="F37" s="6">
        <v>122</v>
      </c>
      <c r="G37" s="30">
        <v>618.5</v>
      </c>
    </row>
    <row r="38" spans="1:8" x14ac:dyDescent="0.25">
      <c r="A38" s="58"/>
      <c r="B38" s="77"/>
      <c r="C38" s="19" t="s">
        <v>26</v>
      </c>
      <c r="D38" s="19">
        <v>13</v>
      </c>
      <c r="E38" s="22">
        <v>8049101</v>
      </c>
      <c r="F38" s="22">
        <v>244</v>
      </c>
      <c r="G38" s="31">
        <f>3074.2-80+111.4</f>
        <v>3105.6</v>
      </c>
      <c r="H38" s="3"/>
    </row>
    <row r="39" spans="1:8" ht="1.5" customHeight="1" thickBot="1" x14ac:dyDescent="0.3">
      <c r="A39" s="58"/>
      <c r="B39" s="78"/>
      <c r="C39" s="25"/>
      <c r="D39" s="25"/>
      <c r="E39" s="25"/>
      <c r="F39" s="25"/>
      <c r="G39" s="32"/>
    </row>
    <row r="40" spans="1:8" ht="69" customHeight="1" thickBot="1" x14ac:dyDescent="0.3">
      <c r="A40" s="58"/>
      <c r="B40" s="56" t="s">
        <v>63</v>
      </c>
      <c r="C40" s="9" t="s">
        <v>27</v>
      </c>
      <c r="D40" s="9" t="s">
        <v>40</v>
      </c>
      <c r="E40" s="10" t="s">
        <v>41</v>
      </c>
      <c r="F40" s="10">
        <v>242</v>
      </c>
      <c r="G40" s="29">
        <v>1150</v>
      </c>
    </row>
    <row r="41" spans="1:8" ht="22.5" customHeight="1" thickBot="1" x14ac:dyDescent="0.3">
      <c r="A41" s="58"/>
      <c r="B41" s="48" t="s">
        <v>11</v>
      </c>
      <c r="C41" s="9"/>
      <c r="D41" s="9"/>
      <c r="E41" s="10"/>
      <c r="F41" s="10"/>
      <c r="G41" s="29">
        <f>G42+G43+G44+G54+G55+G61+G67+G71+G72+G56+G60+G53</f>
        <v>38348.600000000006</v>
      </c>
    </row>
    <row r="42" spans="1:8" ht="30.75" thickBot="1" x14ac:dyDescent="0.3">
      <c r="A42" s="58"/>
      <c r="B42" s="43" t="s">
        <v>12</v>
      </c>
      <c r="C42" s="5" t="s">
        <v>26</v>
      </c>
      <c r="D42" s="5" t="s">
        <v>28</v>
      </c>
      <c r="E42" s="6">
        <v>7010201</v>
      </c>
      <c r="F42" s="6">
        <v>121</v>
      </c>
      <c r="G42" s="30">
        <v>2120</v>
      </c>
    </row>
    <row r="43" spans="1:8" ht="30.75" thickBot="1" x14ac:dyDescent="0.3">
      <c r="A43" s="58"/>
      <c r="B43" s="57" t="s">
        <v>42</v>
      </c>
      <c r="C43" s="5" t="s">
        <v>26</v>
      </c>
      <c r="D43" s="5" t="s">
        <v>43</v>
      </c>
      <c r="E43" s="6">
        <v>7029101</v>
      </c>
      <c r="F43" s="6">
        <v>870</v>
      </c>
      <c r="G43" s="30">
        <v>100</v>
      </c>
    </row>
    <row r="44" spans="1:8" ht="31.5" customHeight="1" thickBot="1" x14ac:dyDescent="0.3">
      <c r="A44" s="58"/>
      <c r="B44" s="56" t="s">
        <v>44</v>
      </c>
      <c r="C44" s="9" t="s">
        <v>26</v>
      </c>
      <c r="D44" s="9" t="s">
        <v>49</v>
      </c>
      <c r="E44" s="10">
        <v>7029101</v>
      </c>
      <c r="F44" s="10"/>
      <c r="G44" s="29">
        <f>G45+G46+G47+G48+G49+G50+G51+G52</f>
        <v>715</v>
      </c>
    </row>
    <row r="45" spans="1:8" ht="18" customHeight="1" thickBot="1" x14ac:dyDescent="0.3">
      <c r="A45" s="58"/>
      <c r="B45" s="57" t="s">
        <v>45</v>
      </c>
      <c r="C45" s="5" t="s">
        <v>26</v>
      </c>
      <c r="D45" s="5" t="s">
        <v>49</v>
      </c>
      <c r="E45" s="6">
        <v>7029101</v>
      </c>
      <c r="F45" s="6">
        <v>244</v>
      </c>
      <c r="G45" s="30">
        <v>10</v>
      </c>
    </row>
    <row r="46" spans="1:8" ht="60.75" thickBot="1" x14ac:dyDescent="0.3">
      <c r="A46" s="58"/>
      <c r="B46" s="57" t="s">
        <v>46</v>
      </c>
      <c r="C46" s="5" t="s">
        <v>26</v>
      </c>
      <c r="D46" s="5" t="s">
        <v>49</v>
      </c>
      <c r="E46" s="6">
        <v>7029101</v>
      </c>
      <c r="F46" s="6">
        <v>244</v>
      </c>
      <c r="G46" s="30">
        <v>10</v>
      </c>
    </row>
    <row r="47" spans="1:8" ht="33" customHeight="1" thickBot="1" x14ac:dyDescent="0.3">
      <c r="A47" s="58"/>
      <c r="B47" s="57" t="s">
        <v>47</v>
      </c>
      <c r="C47" s="5" t="s">
        <v>26</v>
      </c>
      <c r="D47" s="5" t="s">
        <v>49</v>
      </c>
      <c r="E47" s="6">
        <v>7029101</v>
      </c>
      <c r="F47" s="6">
        <v>244</v>
      </c>
      <c r="G47" s="30">
        <v>10</v>
      </c>
    </row>
    <row r="48" spans="1:8" ht="60.75" thickBot="1" x14ac:dyDescent="0.3">
      <c r="A48" s="58"/>
      <c r="B48" s="57" t="s">
        <v>48</v>
      </c>
      <c r="C48" s="5" t="s">
        <v>26</v>
      </c>
      <c r="D48" s="5" t="s">
        <v>49</v>
      </c>
      <c r="E48" s="6">
        <v>7029101</v>
      </c>
      <c r="F48" s="6">
        <v>244</v>
      </c>
      <c r="G48" s="30">
        <v>10</v>
      </c>
    </row>
    <row r="49" spans="1:7" ht="45.75" thickBot="1" x14ac:dyDescent="0.3">
      <c r="A49" s="58"/>
      <c r="B49" s="57" t="s">
        <v>50</v>
      </c>
      <c r="C49" s="5" t="s">
        <v>26</v>
      </c>
      <c r="D49" s="5" t="s">
        <v>49</v>
      </c>
      <c r="E49" s="6">
        <v>7029101</v>
      </c>
      <c r="F49" s="6">
        <v>851</v>
      </c>
      <c r="G49" s="30">
        <v>5</v>
      </c>
    </row>
    <row r="50" spans="1:7" ht="45.75" thickBot="1" x14ac:dyDescent="0.3">
      <c r="A50" s="58"/>
      <c r="B50" s="57" t="s">
        <v>51</v>
      </c>
      <c r="C50" s="5" t="s">
        <v>26</v>
      </c>
      <c r="D50" s="5" t="s">
        <v>49</v>
      </c>
      <c r="E50" s="6">
        <v>7029101</v>
      </c>
      <c r="F50" s="6">
        <v>852</v>
      </c>
      <c r="G50" s="30">
        <v>60</v>
      </c>
    </row>
    <row r="51" spans="1:7" ht="35.25" customHeight="1" thickBot="1" x14ac:dyDescent="0.3">
      <c r="A51" s="58"/>
      <c r="B51" s="57" t="s">
        <v>52</v>
      </c>
      <c r="C51" s="5" t="s">
        <v>26</v>
      </c>
      <c r="D51" s="5" t="s">
        <v>49</v>
      </c>
      <c r="E51" s="6">
        <v>7029101</v>
      </c>
      <c r="F51" s="6">
        <v>852</v>
      </c>
      <c r="G51" s="30">
        <v>310</v>
      </c>
    </row>
    <row r="52" spans="1:7" ht="27.75" customHeight="1" thickBot="1" x14ac:dyDescent="0.3">
      <c r="A52" s="58"/>
      <c r="B52" s="57" t="s">
        <v>44</v>
      </c>
      <c r="C52" s="5" t="s">
        <v>26</v>
      </c>
      <c r="D52" s="5" t="s">
        <v>49</v>
      </c>
      <c r="E52" s="6">
        <v>7029101</v>
      </c>
      <c r="F52" s="6">
        <v>244</v>
      </c>
      <c r="G52" s="30">
        <v>300</v>
      </c>
    </row>
    <row r="53" spans="1:7" ht="59.25" customHeight="1" thickBot="1" x14ac:dyDescent="0.3">
      <c r="A53" s="58"/>
      <c r="B53" s="79" t="s">
        <v>70</v>
      </c>
      <c r="C53" s="80" t="s">
        <v>27</v>
      </c>
      <c r="D53" s="80" t="s">
        <v>26</v>
      </c>
      <c r="E53" s="81">
        <v>7029101</v>
      </c>
      <c r="F53" s="81">
        <v>121</v>
      </c>
      <c r="G53" s="82">
        <v>50</v>
      </c>
    </row>
    <row r="54" spans="1:7" ht="30.75" customHeight="1" thickBot="1" x14ac:dyDescent="0.3">
      <c r="A54" s="58"/>
      <c r="B54" s="43" t="s">
        <v>36</v>
      </c>
      <c r="C54" s="5" t="s">
        <v>27</v>
      </c>
      <c r="D54" s="5" t="s">
        <v>24</v>
      </c>
      <c r="E54" s="6">
        <v>7029101</v>
      </c>
      <c r="F54" s="6">
        <v>244</v>
      </c>
      <c r="G54" s="30">
        <f>1814+171.4</f>
        <v>1985.4</v>
      </c>
    </row>
    <row r="55" spans="1:7" ht="30.75" customHeight="1" thickBot="1" x14ac:dyDescent="0.3">
      <c r="A55" s="58"/>
      <c r="B55" s="43" t="s">
        <v>34</v>
      </c>
      <c r="C55" s="5" t="s">
        <v>27</v>
      </c>
      <c r="D55" s="5" t="s">
        <v>35</v>
      </c>
      <c r="E55" s="6">
        <v>7029801</v>
      </c>
      <c r="F55" s="6">
        <v>540</v>
      </c>
      <c r="G55" s="30">
        <v>2022.5</v>
      </c>
    </row>
    <row r="56" spans="1:7" ht="16.5" customHeight="1" thickBot="1" x14ac:dyDescent="0.3">
      <c r="A56" s="58"/>
      <c r="B56" s="48" t="s">
        <v>65</v>
      </c>
      <c r="C56" s="9" t="s">
        <v>29</v>
      </c>
      <c r="D56" s="9" t="s">
        <v>26</v>
      </c>
      <c r="E56" s="9" t="s">
        <v>66</v>
      </c>
      <c r="F56" s="10">
        <v>244</v>
      </c>
      <c r="G56" s="29">
        <f>G57+G58+G59</f>
        <v>1454.1</v>
      </c>
    </row>
    <row r="57" spans="1:7" ht="28.5" customHeight="1" thickBot="1" x14ac:dyDescent="0.3">
      <c r="A57" s="58"/>
      <c r="B57" s="43" t="s">
        <v>13</v>
      </c>
      <c r="C57" s="5" t="s">
        <v>29</v>
      </c>
      <c r="D57" s="5" t="s">
        <v>26</v>
      </c>
      <c r="E57" s="6">
        <v>7029101</v>
      </c>
      <c r="F57" s="6">
        <v>244</v>
      </c>
      <c r="G57" s="30">
        <f>1354.7-100+93.1-68.1+6.3</f>
        <v>1286</v>
      </c>
    </row>
    <row r="58" spans="1:7" ht="42.75" customHeight="1" thickBot="1" x14ac:dyDescent="0.3">
      <c r="A58" s="58"/>
      <c r="B58" s="43" t="s">
        <v>67</v>
      </c>
      <c r="C58" s="5" t="s">
        <v>29</v>
      </c>
      <c r="D58" s="5" t="s">
        <v>26</v>
      </c>
      <c r="E58" s="6">
        <v>1109111</v>
      </c>
      <c r="F58" s="6">
        <v>244</v>
      </c>
      <c r="G58" s="30">
        <v>100</v>
      </c>
    </row>
    <row r="59" spans="1:7" ht="45.75" customHeight="1" thickBot="1" x14ac:dyDescent="0.3">
      <c r="A59" s="58"/>
      <c r="B59" s="48" t="s">
        <v>75</v>
      </c>
      <c r="C59" s="9" t="s">
        <v>29</v>
      </c>
      <c r="D59" s="9" t="s">
        <v>26</v>
      </c>
      <c r="E59" s="10">
        <v>7029601</v>
      </c>
      <c r="F59" s="10">
        <v>810</v>
      </c>
      <c r="G59" s="29">
        <v>68.099999999999994</v>
      </c>
    </row>
    <row r="60" spans="1:7" ht="18" customHeight="1" thickBot="1" x14ac:dyDescent="0.3">
      <c r="A60" s="58"/>
      <c r="B60" s="48" t="s">
        <v>68</v>
      </c>
      <c r="C60" s="9" t="s">
        <v>29</v>
      </c>
      <c r="D60" s="9" t="s">
        <v>28</v>
      </c>
      <c r="E60" s="10">
        <v>7029101</v>
      </c>
      <c r="F60" s="10">
        <v>244</v>
      </c>
      <c r="G60" s="29">
        <v>686.5</v>
      </c>
    </row>
    <row r="61" spans="1:7" ht="18" customHeight="1" thickBot="1" x14ac:dyDescent="0.3">
      <c r="A61" s="58"/>
      <c r="B61" s="48" t="s">
        <v>33</v>
      </c>
      <c r="C61" s="5" t="s">
        <v>29</v>
      </c>
      <c r="D61" s="5" t="s">
        <v>23</v>
      </c>
      <c r="E61" s="5" t="s">
        <v>66</v>
      </c>
      <c r="F61" s="5" t="s">
        <v>69</v>
      </c>
      <c r="G61" s="29">
        <f>G62+G63+G64+G66+G65</f>
        <v>6331.9</v>
      </c>
    </row>
    <row r="62" spans="1:7" ht="15.75" customHeight="1" thickBot="1" x14ac:dyDescent="0.3">
      <c r="A62" s="58"/>
      <c r="B62" s="43" t="s">
        <v>14</v>
      </c>
      <c r="C62" s="5" t="s">
        <v>29</v>
      </c>
      <c r="D62" s="5" t="s">
        <v>23</v>
      </c>
      <c r="E62" s="6">
        <v>7029101</v>
      </c>
      <c r="F62" s="6">
        <v>244</v>
      </c>
      <c r="G62" s="30">
        <v>1570</v>
      </c>
    </row>
    <row r="63" spans="1:7" ht="16.5" customHeight="1" thickBot="1" x14ac:dyDescent="0.3">
      <c r="A63" s="58"/>
      <c r="B63" s="43" t="s">
        <v>18</v>
      </c>
      <c r="C63" s="5" t="s">
        <v>29</v>
      </c>
      <c r="D63" s="5" t="s">
        <v>23</v>
      </c>
      <c r="E63" s="6">
        <v>7029101</v>
      </c>
      <c r="F63" s="6">
        <v>244</v>
      </c>
      <c r="G63" s="30">
        <v>250</v>
      </c>
    </row>
    <row r="64" spans="1:7" ht="33.75" customHeight="1" thickBot="1" x14ac:dyDescent="0.3">
      <c r="A64" s="58"/>
      <c r="B64" s="43" t="s">
        <v>15</v>
      </c>
      <c r="C64" s="5" t="s">
        <v>29</v>
      </c>
      <c r="D64" s="5" t="s">
        <v>23</v>
      </c>
      <c r="E64" s="6">
        <v>7029101</v>
      </c>
      <c r="F64" s="6">
        <v>244</v>
      </c>
      <c r="G64" s="30">
        <f>3530.1-100-0.5-6+12+30+85+63.2-6.3</f>
        <v>3607.4999999999995</v>
      </c>
    </row>
    <row r="65" spans="1:7" ht="47.25" customHeight="1" thickBot="1" x14ac:dyDescent="0.3">
      <c r="A65" s="58"/>
      <c r="B65" s="43" t="s">
        <v>73</v>
      </c>
      <c r="C65" s="5" t="s">
        <v>29</v>
      </c>
      <c r="D65" s="5" t="s">
        <v>23</v>
      </c>
      <c r="E65" s="5" t="s">
        <v>74</v>
      </c>
      <c r="F65" s="6">
        <v>244</v>
      </c>
      <c r="G65" s="30">
        <v>200</v>
      </c>
    </row>
    <row r="66" spans="1:7" ht="60.75" thickBot="1" x14ac:dyDescent="0.3">
      <c r="A66" s="58"/>
      <c r="B66" s="62" t="s">
        <v>64</v>
      </c>
      <c r="C66" s="5" t="s">
        <v>29</v>
      </c>
      <c r="D66" s="5" t="s">
        <v>23</v>
      </c>
      <c r="E66" s="6">
        <v>7028601</v>
      </c>
      <c r="F66" s="6">
        <v>244</v>
      </c>
      <c r="G66" s="30">
        <v>704.4</v>
      </c>
    </row>
    <row r="67" spans="1:7" ht="18" customHeight="1" thickBot="1" x14ac:dyDescent="0.3">
      <c r="A67" s="58"/>
      <c r="B67" s="73" t="s">
        <v>19</v>
      </c>
      <c r="C67" s="9" t="s">
        <v>25</v>
      </c>
      <c r="D67" s="9" t="s">
        <v>26</v>
      </c>
      <c r="E67" s="9" t="s">
        <v>66</v>
      </c>
      <c r="F67" s="9" t="s">
        <v>69</v>
      </c>
      <c r="G67" s="29">
        <f>G68+G69+G70</f>
        <v>20498.300000000003</v>
      </c>
    </row>
    <row r="68" spans="1:7" ht="15.75" thickBot="1" x14ac:dyDescent="0.3">
      <c r="A68" s="58"/>
      <c r="B68" s="70" t="s">
        <v>19</v>
      </c>
      <c r="C68" s="5" t="s">
        <v>25</v>
      </c>
      <c r="D68" s="5" t="s">
        <v>26</v>
      </c>
      <c r="E68" s="6">
        <v>7020059</v>
      </c>
      <c r="F68" s="6">
        <v>611</v>
      </c>
      <c r="G68" s="30">
        <v>15620.1</v>
      </c>
    </row>
    <row r="69" spans="1:7" ht="15.75" thickBot="1" x14ac:dyDescent="0.3">
      <c r="A69" s="58"/>
      <c r="B69" s="71"/>
      <c r="C69" s="5" t="s">
        <v>25</v>
      </c>
      <c r="D69" s="5" t="s">
        <v>26</v>
      </c>
      <c r="E69" s="6">
        <v>7020059</v>
      </c>
      <c r="F69" s="6">
        <v>612</v>
      </c>
      <c r="G69" s="30">
        <v>427.2</v>
      </c>
    </row>
    <row r="70" spans="1:7" ht="15.75" thickBot="1" x14ac:dyDescent="0.3">
      <c r="A70" s="58"/>
      <c r="B70" s="72"/>
      <c r="C70" s="5" t="s">
        <v>25</v>
      </c>
      <c r="D70" s="5" t="s">
        <v>26</v>
      </c>
      <c r="E70" s="6">
        <v>8079101</v>
      </c>
      <c r="F70" s="6">
        <v>540</v>
      </c>
      <c r="G70" s="30">
        <v>4451</v>
      </c>
    </row>
    <row r="71" spans="1:7" ht="30.75" customHeight="1" thickBot="1" x14ac:dyDescent="0.3">
      <c r="A71" s="58"/>
      <c r="B71" s="48" t="s">
        <v>16</v>
      </c>
      <c r="C71" s="9">
        <v>10</v>
      </c>
      <c r="D71" s="9" t="s">
        <v>26</v>
      </c>
      <c r="E71" s="10">
        <v>7029101</v>
      </c>
      <c r="F71" s="10">
        <v>312</v>
      </c>
      <c r="G71" s="29">
        <v>240</v>
      </c>
    </row>
    <row r="72" spans="1:7" ht="21.75" customHeight="1" thickBot="1" x14ac:dyDescent="0.3">
      <c r="A72" s="58"/>
      <c r="B72" s="74" t="s">
        <v>20</v>
      </c>
      <c r="C72" s="40">
        <v>11</v>
      </c>
      <c r="D72" s="40" t="s">
        <v>26</v>
      </c>
      <c r="E72" s="41">
        <v>7020059</v>
      </c>
      <c r="F72" s="41">
        <v>611</v>
      </c>
      <c r="G72" s="42">
        <v>2144.9</v>
      </c>
    </row>
    <row r="73" spans="1:7" ht="15.75" thickTop="1" x14ac:dyDescent="0.25"/>
  </sheetData>
  <mergeCells count="21">
    <mergeCell ref="C38:C39"/>
    <mergeCell ref="D38:D39"/>
    <mergeCell ref="E38:E39"/>
    <mergeCell ref="F38:F39"/>
    <mergeCell ref="B34:B39"/>
    <mergeCell ref="B68:B70"/>
    <mergeCell ref="B31:B32"/>
    <mergeCell ref="B1:G1"/>
    <mergeCell ref="B2:G2"/>
    <mergeCell ref="B3:G3"/>
    <mergeCell ref="B4:G4"/>
    <mergeCell ref="B6:G6"/>
    <mergeCell ref="F7:G7"/>
    <mergeCell ref="B12:B17"/>
    <mergeCell ref="C12:C17"/>
    <mergeCell ref="D12:D17"/>
    <mergeCell ref="E12:E17"/>
    <mergeCell ref="F12:F17"/>
    <mergeCell ref="G12:G17"/>
    <mergeCell ref="G38:G39"/>
    <mergeCell ref="B27:B30"/>
  </mergeCells>
  <pageMargins left="0.70866141732283472" right="0.11811023622047245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2015-02-16T04:48:32Z</dcterms:modified>
</cp:coreProperties>
</file>