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15 год" sheetId="1" r:id="rId1"/>
  </sheets>
  <calcPr calcId="145621"/>
</workbook>
</file>

<file path=xl/calcChain.xml><?xml version="1.0" encoding="utf-8"?>
<calcChain xmlns="http://schemas.openxmlformats.org/spreadsheetml/2006/main">
  <c r="F33" i="1" l="1"/>
  <c r="H33" i="1" l="1"/>
  <c r="F32" i="1"/>
  <c r="F16" i="1" l="1"/>
  <c r="F28" i="1"/>
  <c r="F15" i="1"/>
  <c r="F31" i="1"/>
  <c r="E27" i="1" l="1"/>
  <c r="F22" i="1"/>
  <c r="F30" i="1"/>
  <c r="F27" i="1"/>
  <c r="E26" i="1"/>
  <c r="E32" i="1"/>
  <c r="F23" i="1" l="1"/>
  <c r="F39" i="1"/>
  <c r="F35" i="1" l="1"/>
  <c r="H23" i="1"/>
  <c r="F24" i="1"/>
  <c r="F20" i="1" l="1"/>
  <c r="F13" i="1"/>
  <c r="E33" i="1" l="1"/>
  <c r="E22" i="1"/>
  <c r="E25" i="1"/>
  <c r="E23" i="1"/>
  <c r="H30" i="1"/>
  <c r="H24" i="1"/>
  <c r="F34" i="1"/>
  <c r="G20" i="1"/>
  <c r="H38" i="1"/>
  <c r="H34" i="1"/>
  <c r="E39" i="1"/>
  <c r="E38" i="1" s="1"/>
  <c r="F36" i="1"/>
  <c r="E37" i="1"/>
  <c r="E36" i="1" s="1"/>
  <c r="E31" i="1"/>
  <c r="E29" i="1"/>
  <c r="E28" i="1"/>
  <c r="H20" i="1"/>
  <c r="G18" i="1"/>
  <c r="E21" i="1"/>
  <c r="E17" i="1"/>
  <c r="E19" i="1"/>
  <c r="E18" i="1" s="1"/>
  <c r="E15" i="1"/>
  <c r="E14" i="1"/>
  <c r="E24" i="1" l="1"/>
  <c r="E30" i="1"/>
  <c r="G12" i="1"/>
  <c r="H12" i="1"/>
  <c r="E16" i="1"/>
  <c r="E13" i="1" s="1"/>
  <c r="E20" i="1"/>
  <c r="E35" i="1"/>
  <c r="E34" i="1" s="1"/>
  <c r="F38" i="1"/>
  <c r="F12" i="1" s="1"/>
  <c r="E12" i="1" l="1"/>
</calcChain>
</file>

<file path=xl/sharedStrings.xml><?xml version="1.0" encoding="utf-8"?>
<sst xmlns="http://schemas.openxmlformats.org/spreadsheetml/2006/main" count="92" uniqueCount="54">
  <si>
    <t xml:space="preserve">                                                                                                                                                    </t>
  </si>
  <si>
    <t>к решению Совета депутатов</t>
  </si>
  <si>
    <t xml:space="preserve">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</si>
  <si>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</t>
  </si>
  <si>
    <t>Распределение</t>
  </si>
  <si>
    <t>тыс. рублей</t>
  </si>
  <si>
    <t>Наименование показателя</t>
  </si>
  <si>
    <t>Рз</t>
  </si>
  <si>
    <t>ПР</t>
  </si>
  <si>
    <t>Сумма - всего</t>
  </si>
  <si>
    <t>в том числе</t>
  </si>
  <si>
    <t>Расходы, осуществляемые по вопросам местного значения</t>
  </si>
  <si>
    <t>Расходы, осуществляемые за счет средств регионального бюджета</t>
  </si>
  <si>
    <t>Расходы, осуществляемые за счет иных межбюджетных трансфертов из бюджета муниципального района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</si>
  <si>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</si>
  <si>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</si>
  <si>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</si>
  <si>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</si>
  <si>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</si>
  <si>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</si>
  <si>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</si>
  <si>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</si>
  <si>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</si>
  <si>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</si>
  <si>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</si>
  <si>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</si>
  <si>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</si>
  <si>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</si>
  <si>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</si>
  <si>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</si>
  <si>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01</t>
  </si>
  <si>
    <t>02</t>
  </si>
  <si>
    <t>00</t>
  </si>
  <si>
    <t>03</t>
  </si>
  <si>
    <t>04</t>
  </si>
  <si>
    <t>09</t>
  </si>
  <si>
    <t>05</t>
  </si>
  <si>
    <t>Благоустройство</t>
  </si>
  <si>
    <t>Культура и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</si>
  <si>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</si>
  <si>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</si>
  <si>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</si>
  <si>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</si>
  <si>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</si>
  <si>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08</t>
  </si>
  <si>
    <t>Резервный фонд местной администрации</t>
  </si>
  <si>
    <t>сельского поселения Луговской</t>
  </si>
  <si>
    <t xml:space="preserve">Дорожное хозяйство </t>
  </si>
  <si>
    <t>бюджетных ассигнований по разделам, подразделам классификации расходов                                                                                                                                                                бюджета сельского поселения Луговской на 2015 год</t>
  </si>
  <si>
    <t>Муниципальная программа «Содействие занятости населения Ханты-Мансийского района на 2014 – 2017 годы»</t>
  </si>
  <si>
    <t>Коммунальное хозяйство</t>
  </si>
  <si>
    <t xml:space="preserve">Реализация дополнительных мероприятий направленных на снежение напряженности на рынке труда </t>
  </si>
  <si>
    <t>Приложение 2</t>
  </si>
  <si>
    <r>
      <t xml:space="preserve">от </t>
    </r>
    <r>
      <rPr>
        <b/>
        <sz val="12"/>
        <color rgb="FF000000"/>
        <rFont val="Times New Roman"/>
        <family val="1"/>
        <charset val="204"/>
      </rPr>
      <t xml:space="preserve">16.02.2015 </t>
    </r>
    <r>
      <rPr>
        <sz val="12"/>
        <color rgb="FF000000"/>
        <rFont val="Times New Roman"/>
        <family val="1"/>
        <charset val="204"/>
      </rPr>
      <t xml:space="preserve">года № </t>
    </r>
    <r>
      <rPr>
        <b/>
        <sz val="12"/>
        <color rgb="FF000000"/>
        <rFont val="Times New Roman"/>
        <family val="1"/>
        <charset val="204"/>
      </rPr>
      <t>235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</si>
</sst>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164" fontId="5" fillId="0" borderId="7" xfId="2" applyNumberFormat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>
      <alignment vertical="center" wrapText="1"/>
    </xf>
    <xf numFmtId="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2" fontId="1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0" fillId="0" borderId="0" xfId="0" applyNumberFormat="1" applyAlignment="1">
      <alignment wrapText="1"/>
    </xf>
    <xf numFmtId="0" fontId="2" fillId="0" borderId="2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2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Tmp2" xfId="1"/>
    <cellStyle name="Обычный_Tmp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25" workbookViewId="0">
      <selection activeCell="F34" sqref="F34"/>
    </sheetView>
  </sheetViews>
  <sheetFormatPr defaultRowHeight="15" x14ac:dyDescent="0.25"/>
  <cols>
    <col min="1" max="1" width="5.7109375" customWidth="1"/>
    <col min="2" max="2" width="26.5703125" customWidth="1"/>
    <col min="3" max="3" width="8.85546875" customWidth="1"/>
    <col min="4" max="4" width="7" customWidth="1"/>
    <col min="5" max="5" width="13.7109375" customWidth="1"/>
    <col min="6" max="6" width="14.140625" customWidth="1"/>
    <col min="7" max="7" width="11.5703125" customWidth="1"/>
    <col min="8" max="8" width="13.42578125" customWidth="1"/>
  </cols>
  <sheetData>
    <row r="1" spans="2:9" ht="15.75" x14ac:dyDescent="0.25">
      <c r="G1" s="30" t="s">
        <v>52</v>
      </c>
      <c r="H1" s="30"/>
    </row>
    <row r="2" spans="2:9" ht="15.75" x14ac:dyDescent="0.25">
      <c r="B2" s="31" t="s">
        <v>0</v>
      </c>
      <c r="C2" s="31"/>
      <c r="D2" s="31"/>
      <c r="E2" s="31"/>
      <c r="F2" s="32" t="s">
        <v>1</v>
      </c>
      <c r="G2" s="33"/>
      <c r="H2" s="33"/>
      <c r="I2" s="1"/>
    </row>
    <row r="3" spans="2:9" ht="15.75" x14ac:dyDescent="0.25">
      <c r="B3" s="31" t="s">
        <v>2</v>
      </c>
      <c r="C3" s="31"/>
      <c r="D3" s="31"/>
      <c r="E3" s="31"/>
      <c r="F3" s="32" t="s">
        <v>46</v>
      </c>
      <c r="G3" s="32"/>
      <c r="H3" s="32"/>
      <c r="I3" s="1"/>
    </row>
    <row r="4" spans="2:9" ht="15.75" x14ac:dyDescent="0.25">
      <c r="B4" s="31" t="s">
        <v>3</v>
      </c>
      <c r="C4" s="31"/>
      <c r="D4" s="31"/>
      <c r="F4" s="32" t="s">
        <v>53</v>
      </c>
      <c r="G4" s="32"/>
      <c r="H4" s="32"/>
      <c r="I4" s="1"/>
    </row>
    <row r="5" spans="2:9" x14ac:dyDescent="0.25">
      <c r="I5" s="1"/>
    </row>
    <row r="6" spans="2:9" ht="15.75" x14ac:dyDescent="0.25">
      <c r="B6" s="34" t="s">
        <v>4</v>
      </c>
      <c r="C6" s="34"/>
      <c r="D6" s="34"/>
      <c r="E6" s="34"/>
      <c r="F6" s="34"/>
      <c r="G6" s="34"/>
      <c r="H6" s="34"/>
      <c r="I6" s="1"/>
    </row>
    <row r="7" spans="2:9" ht="25.5" customHeight="1" x14ac:dyDescent="0.25">
      <c r="B7" s="35" t="s">
        <v>48</v>
      </c>
      <c r="C7" s="35"/>
      <c r="D7" s="35"/>
      <c r="E7" s="35"/>
      <c r="F7" s="35"/>
      <c r="G7" s="35"/>
      <c r="H7" s="35"/>
      <c r="I7" s="1"/>
    </row>
    <row r="8" spans="2:9" ht="9.75" customHeight="1" x14ac:dyDescent="0.25">
      <c r="B8" s="35"/>
      <c r="C8" s="35"/>
      <c r="D8" s="35"/>
      <c r="E8" s="35"/>
      <c r="F8" s="35"/>
      <c r="G8" s="35"/>
      <c r="H8" s="35"/>
      <c r="I8" s="1"/>
    </row>
    <row r="9" spans="2:9" ht="16.5" thickBot="1" x14ac:dyDescent="0.3">
      <c r="B9" s="1"/>
      <c r="C9" s="1"/>
      <c r="D9" s="1"/>
      <c r="E9" s="1"/>
      <c r="F9" s="1"/>
      <c r="G9" s="1"/>
      <c r="H9" s="2" t="s">
        <v>5</v>
      </c>
      <c r="I9" s="1"/>
    </row>
    <row r="10" spans="2:9" ht="16.5" thickBot="1" x14ac:dyDescent="0.3">
      <c r="B10" s="36" t="s">
        <v>6</v>
      </c>
      <c r="C10" s="36" t="s">
        <v>7</v>
      </c>
      <c r="D10" s="36" t="s">
        <v>8</v>
      </c>
      <c r="E10" s="36" t="s">
        <v>9</v>
      </c>
      <c r="F10" s="38" t="s">
        <v>10</v>
      </c>
      <c r="G10" s="39"/>
      <c r="H10" s="40"/>
      <c r="I10" s="1"/>
    </row>
    <row r="11" spans="2:9" ht="168.75" customHeight="1" thickBot="1" x14ac:dyDescent="0.3">
      <c r="B11" s="37"/>
      <c r="C11" s="37"/>
      <c r="D11" s="37"/>
      <c r="E11" s="37"/>
      <c r="F11" s="5" t="s">
        <v>11</v>
      </c>
      <c r="G11" s="5" t="s">
        <v>12</v>
      </c>
      <c r="H11" s="5" t="s">
        <v>13</v>
      </c>
      <c r="I11" s="1"/>
    </row>
    <row r="12" spans="2:9" ht="16.5" thickBot="1" x14ac:dyDescent="0.3">
      <c r="B12" s="27" t="s">
        <v>14</v>
      </c>
      <c r="C12" s="28" t="s">
        <v>32</v>
      </c>
      <c r="D12" s="28" t="s">
        <v>32</v>
      </c>
      <c r="E12" s="29">
        <f>E13+E18+E20+E24+E30+E34+E36+E38</f>
        <v>62634.299999999996</v>
      </c>
      <c r="F12" s="29">
        <f>F13+F18+F20+F24+F30+F34+F36+F38</f>
        <v>60911.4</v>
      </c>
      <c r="G12" s="29">
        <f>G13+G18+G20+G24+G30+G34+G36+G38</f>
        <v>659.4</v>
      </c>
      <c r="H12" s="29">
        <f>H13+H18+H20+H24+H30+H34+H36+H38</f>
        <v>1063.5</v>
      </c>
      <c r="I12" s="8"/>
    </row>
    <row r="13" spans="2:9" ht="35.25" customHeight="1" thickBot="1" x14ac:dyDescent="0.3">
      <c r="B13" s="17" t="s">
        <v>15</v>
      </c>
      <c r="C13" s="18" t="s">
        <v>30</v>
      </c>
      <c r="D13" s="18" t="s">
        <v>32</v>
      </c>
      <c r="E13" s="11">
        <f>E14+E15+E16+E17</f>
        <v>23946.399999999998</v>
      </c>
      <c r="F13" s="11">
        <f>F14+F15+F16+F17</f>
        <v>23946.399999999998</v>
      </c>
      <c r="G13" s="11">
        <v>0</v>
      </c>
      <c r="H13" s="11">
        <v>0</v>
      </c>
      <c r="I13" s="8"/>
    </row>
    <row r="14" spans="2:9" ht="96" customHeight="1" thickBot="1" x14ac:dyDescent="0.3">
      <c r="B14" s="19" t="s">
        <v>16</v>
      </c>
      <c r="C14" s="20" t="s">
        <v>30</v>
      </c>
      <c r="D14" s="20" t="s">
        <v>31</v>
      </c>
      <c r="E14" s="10">
        <f>F14</f>
        <v>2120</v>
      </c>
      <c r="F14" s="10">
        <v>2120</v>
      </c>
      <c r="G14" s="10">
        <v>0</v>
      </c>
      <c r="H14" s="10">
        <v>0</v>
      </c>
      <c r="I14" s="1"/>
    </row>
    <row r="15" spans="2:9" ht="134.25" customHeight="1" thickBot="1" x14ac:dyDescent="0.3">
      <c r="B15" s="19" t="s">
        <v>17</v>
      </c>
      <c r="C15" s="20" t="s">
        <v>30</v>
      </c>
      <c r="D15" s="20" t="s">
        <v>34</v>
      </c>
      <c r="E15" s="10">
        <f>F15</f>
        <v>17187.3</v>
      </c>
      <c r="F15" s="10">
        <f>12269+4918.3</f>
        <v>17187.3</v>
      </c>
      <c r="G15" s="10">
        <v>0</v>
      </c>
      <c r="H15" s="10">
        <v>0</v>
      </c>
      <c r="I15" s="1"/>
    </row>
    <row r="16" spans="2:9" ht="50.25" customHeight="1" thickBot="1" x14ac:dyDescent="0.3">
      <c r="B16" s="19" t="s">
        <v>18</v>
      </c>
      <c r="C16" s="20" t="s">
        <v>30</v>
      </c>
      <c r="D16" s="20">
        <v>13</v>
      </c>
      <c r="E16" s="10">
        <f>F16</f>
        <v>4539.0999999999995</v>
      </c>
      <c r="F16" s="10">
        <f>10+10+10+10+10+618.5+1237.2+361.4+400.5+200+882.2+375-17.1+100+111.4+300-80</f>
        <v>4539.0999999999995</v>
      </c>
      <c r="G16" s="10">
        <v>0</v>
      </c>
      <c r="H16" s="10">
        <v>0</v>
      </c>
      <c r="I16" s="16"/>
    </row>
    <row r="17" spans="2:9" ht="43.5" customHeight="1" thickBot="1" x14ac:dyDescent="0.3">
      <c r="B17" s="7" t="s">
        <v>45</v>
      </c>
      <c r="C17" s="6">
        <v>1</v>
      </c>
      <c r="D17" s="6">
        <v>11</v>
      </c>
      <c r="E17" s="10">
        <f>F17</f>
        <v>100</v>
      </c>
      <c r="F17" s="10">
        <v>100</v>
      </c>
      <c r="G17" s="10"/>
      <c r="H17" s="10"/>
      <c r="I17" s="1"/>
    </row>
    <row r="18" spans="2:9" ht="16.5" thickBot="1" x14ac:dyDescent="0.3">
      <c r="B18" s="17" t="s">
        <v>19</v>
      </c>
      <c r="C18" s="18" t="s">
        <v>31</v>
      </c>
      <c r="D18" s="18" t="s">
        <v>33</v>
      </c>
      <c r="E18" s="11">
        <f>E19</f>
        <v>602.4</v>
      </c>
      <c r="F18" s="11">
        <v>0</v>
      </c>
      <c r="G18" s="11">
        <f>G19</f>
        <v>602.4</v>
      </c>
      <c r="H18" s="11">
        <v>0</v>
      </c>
      <c r="I18" s="1"/>
    </row>
    <row r="19" spans="2:9" ht="41.25" customHeight="1" thickBot="1" x14ac:dyDescent="0.3">
      <c r="B19" s="19" t="s">
        <v>20</v>
      </c>
      <c r="C19" s="20" t="s">
        <v>31</v>
      </c>
      <c r="D19" s="20" t="s">
        <v>33</v>
      </c>
      <c r="E19" s="10">
        <f>G19</f>
        <v>602.4</v>
      </c>
      <c r="F19" s="10">
        <v>0</v>
      </c>
      <c r="G19" s="10">
        <v>602.4</v>
      </c>
      <c r="H19" s="10">
        <v>0</v>
      </c>
      <c r="I19" s="1"/>
    </row>
    <row r="20" spans="2:9" ht="66" customHeight="1" thickBot="1" x14ac:dyDescent="0.3">
      <c r="B20" s="17" t="s">
        <v>21</v>
      </c>
      <c r="C20" s="18" t="s">
        <v>33</v>
      </c>
      <c r="D20" s="18" t="s">
        <v>32</v>
      </c>
      <c r="E20" s="11">
        <f>E21+E22+E23</f>
        <v>1381.8</v>
      </c>
      <c r="F20" s="11">
        <f>F21+F22+F23</f>
        <v>1305.8</v>
      </c>
      <c r="G20" s="11">
        <f>G21+G23+G22</f>
        <v>57</v>
      </c>
      <c r="H20" s="11">
        <f>H21+H22+H23</f>
        <v>19</v>
      </c>
      <c r="I20" s="1"/>
    </row>
    <row r="21" spans="2:9" ht="27" customHeight="1" thickBot="1" x14ac:dyDescent="0.3">
      <c r="B21" s="19" t="s">
        <v>22</v>
      </c>
      <c r="C21" s="20" t="s">
        <v>33</v>
      </c>
      <c r="D21" s="20" t="s">
        <v>34</v>
      </c>
      <c r="E21" s="10">
        <f>G21</f>
        <v>57</v>
      </c>
      <c r="F21" s="10">
        <v>0</v>
      </c>
      <c r="G21" s="10">
        <v>57</v>
      </c>
      <c r="H21" s="10">
        <v>0</v>
      </c>
      <c r="I21" s="1"/>
    </row>
    <row r="22" spans="2:9" ht="99.75" customHeight="1" thickBot="1" x14ac:dyDescent="0.3">
      <c r="B22" s="19" t="s">
        <v>23</v>
      </c>
      <c r="C22" s="20" t="s">
        <v>33</v>
      </c>
      <c r="D22" s="20" t="s">
        <v>35</v>
      </c>
      <c r="E22" s="10">
        <f>F22+G22+H22</f>
        <v>1283.8</v>
      </c>
      <c r="F22" s="10">
        <f>1133+17+10+123.8</f>
        <v>1283.8</v>
      </c>
      <c r="G22" s="10"/>
      <c r="H22" s="10">
        <v>0</v>
      </c>
      <c r="I22" s="1"/>
    </row>
    <row r="23" spans="2:9" ht="83.25" customHeight="1" thickBot="1" x14ac:dyDescent="0.3">
      <c r="B23" s="19" t="s">
        <v>24</v>
      </c>
      <c r="C23" s="20" t="s">
        <v>33</v>
      </c>
      <c r="D23" s="20">
        <v>14</v>
      </c>
      <c r="E23" s="10">
        <f>F23+G23+H23</f>
        <v>41</v>
      </c>
      <c r="F23" s="10">
        <f>28-12+6</f>
        <v>22</v>
      </c>
      <c r="G23" s="10">
        <v>0</v>
      </c>
      <c r="H23" s="10">
        <f>19</f>
        <v>19</v>
      </c>
      <c r="I23" s="9"/>
    </row>
    <row r="24" spans="2:9" ht="37.5" customHeight="1" thickBot="1" x14ac:dyDescent="0.3">
      <c r="B24" s="17" t="s">
        <v>25</v>
      </c>
      <c r="C24" s="18" t="s">
        <v>34</v>
      </c>
      <c r="D24" s="18" t="s">
        <v>32</v>
      </c>
      <c r="E24" s="11">
        <f>E25+E27+E28+E29+E26</f>
        <v>5348</v>
      </c>
      <c r="F24" s="11">
        <f>F25+F27+F28+F29+F26</f>
        <v>5207.8999999999996</v>
      </c>
      <c r="G24" s="11">
        <v>0</v>
      </c>
      <c r="H24" s="11">
        <f>H25</f>
        <v>140.1</v>
      </c>
      <c r="I24" s="1"/>
    </row>
    <row r="25" spans="2:9" ht="101.25" customHeight="1" thickBot="1" x14ac:dyDescent="0.3">
      <c r="B25" s="17" t="s">
        <v>49</v>
      </c>
      <c r="C25" s="18" t="s">
        <v>34</v>
      </c>
      <c r="D25" s="18" t="s">
        <v>30</v>
      </c>
      <c r="E25" s="11">
        <f>F25+G25+H25</f>
        <v>140.1</v>
      </c>
      <c r="F25" s="11"/>
      <c r="G25" s="11"/>
      <c r="H25" s="11">
        <v>140.1</v>
      </c>
      <c r="I25" s="1"/>
    </row>
    <row r="26" spans="2:9" ht="110.25" customHeight="1" thickBot="1" x14ac:dyDescent="0.3">
      <c r="B26" s="17" t="s">
        <v>51</v>
      </c>
      <c r="C26" s="18" t="s">
        <v>34</v>
      </c>
      <c r="D26" s="18" t="s">
        <v>30</v>
      </c>
      <c r="E26" s="11">
        <f>50</f>
        <v>50</v>
      </c>
      <c r="F26" s="11">
        <v>50</v>
      </c>
      <c r="G26" s="11"/>
      <c r="H26" s="11"/>
      <c r="I26" s="1"/>
    </row>
    <row r="27" spans="2:9" ht="25.5" customHeight="1" thickBot="1" x14ac:dyDescent="0.3">
      <c r="B27" s="17" t="s">
        <v>47</v>
      </c>
      <c r="C27" s="18" t="s">
        <v>34</v>
      </c>
      <c r="D27" s="18" t="s">
        <v>35</v>
      </c>
      <c r="E27" s="11">
        <f>1814+171.4</f>
        <v>1985.4</v>
      </c>
      <c r="F27" s="11">
        <f>1814+171.4</f>
        <v>1985.4</v>
      </c>
      <c r="G27" s="11"/>
      <c r="H27" s="11"/>
      <c r="I27" s="1"/>
    </row>
    <row r="28" spans="2:9" ht="19.5" customHeight="1" thickBot="1" x14ac:dyDescent="0.3">
      <c r="B28" s="19" t="s">
        <v>26</v>
      </c>
      <c r="C28" s="20" t="s">
        <v>34</v>
      </c>
      <c r="D28" s="20">
        <v>10</v>
      </c>
      <c r="E28" s="10">
        <f>F28</f>
        <v>1150</v>
      </c>
      <c r="F28" s="10">
        <f>539+561+50</f>
        <v>1150</v>
      </c>
      <c r="G28" s="10"/>
      <c r="H28" s="10">
        <v>0</v>
      </c>
      <c r="I28" s="1"/>
    </row>
    <row r="29" spans="2:9" ht="42.75" customHeight="1" thickBot="1" x14ac:dyDescent="0.3">
      <c r="B29" s="19" t="s">
        <v>27</v>
      </c>
      <c r="C29" s="20" t="s">
        <v>34</v>
      </c>
      <c r="D29" s="20">
        <v>12</v>
      </c>
      <c r="E29" s="10">
        <f>F29</f>
        <v>2022.5</v>
      </c>
      <c r="F29" s="10">
        <v>2022.5</v>
      </c>
      <c r="G29" s="10">
        <v>0</v>
      </c>
      <c r="H29" s="10">
        <v>0</v>
      </c>
      <c r="I29" s="1"/>
    </row>
    <row r="30" spans="2:9" ht="46.5" customHeight="1" thickBot="1" x14ac:dyDescent="0.3">
      <c r="B30" s="17" t="s">
        <v>28</v>
      </c>
      <c r="C30" s="18" t="s">
        <v>36</v>
      </c>
      <c r="D30" s="18" t="s">
        <v>32</v>
      </c>
      <c r="E30" s="11">
        <f>E31+E33+E32</f>
        <v>8472.5</v>
      </c>
      <c r="F30" s="11">
        <f>F31+F33+F32</f>
        <v>7568.1</v>
      </c>
      <c r="G30" s="11">
        <v>0</v>
      </c>
      <c r="H30" s="11">
        <f>H33</f>
        <v>904.4</v>
      </c>
      <c r="I30" s="1"/>
    </row>
    <row r="31" spans="2:9" ht="19.5" customHeight="1" thickBot="1" x14ac:dyDescent="0.3">
      <c r="B31" s="19" t="s">
        <v>29</v>
      </c>
      <c r="C31" s="20" t="s">
        <v>36</v>
      </c>
      <c r="D31" s="20" t="s">
        <v>30</v>
      </c>
      <c r="E31" s="10">
        <f>F31</f>
        <v>1454.1</v>
      </c>
      <c r="F31" s="10">
        <f>1854.7-500+93.1+6.3</f>
        <v>1454.1</v>
      </c>
      <c r="G31" s="10">
        <v>0</v>
      </c>
      <c r="H31" s="10">
        <v>0</v>
      </c>
      <c r="I31" s="1"/>
    </row>
    <row r="32" spans="2:9" ht="19.5" customHeight="1" thickBot="1" x14ac:dyDescent="0.3">
      <c r="B32" s="19" t="s">
        <v>50</v>
      </c>
      <c r="C32" s="20" t="s">
        <v>36</v>
      </c>
      <c r="D32" s="20" t="s">
        <v>31</v>
      </c>
      <c r="E32" s="10">
        <f>F32</f>
        <v>686.5</v>
      </c>
      <c r="F32" s="10">
        <f>428.1+258.4</f>
        <v>686.5</v>
      </c>
      <c r="G32" s="10"/>
      <c r="H32" s="10"/>
      <c r="I32" s="1"/>
    </row>
    <row r="33" spans="2:9" ht="16.5" thickBot="1" x14ac:dyDescent="0.3">
      <c r="B33" s="21" t="s">
        <v>37</v>
      </c>
      <c r="C33" s="22" t="s">
        <v>36</v>
      </c>
      <c r="D33" s="22" t="s">
        <v>33</v>
      </c>
      <c r="E33" s="12">
        <f>F33+H33</f>
        <v>6331.9</v>
      </c>
      <c r="F33" s="12">
        <f>1570+250+1333+100+350+200+1069.4+57.6+420.1+12-100-0.5-6+85+63.2-6.3+30</f>
        <v>5427.5</v>
      </c>
      <c r="G33" s="14">
        <v>0</v>
      </c>
      <c r="H33" s="14">
        <f>704.4+200</f>
        <v>904.4</v>
      </c>
    </row>
    <row r="34" spans="2:9" ht="32.25" thickBot="1" x14ac:dyDescent="0.3">
      <c r="B34" s="23" t="s">
        <v>38</v>
      </c>
      <c r="C34" s="24" t="s">
        <v>44</v>
      </c>
      <c r="D34" s="24" t="s">
        <v>32</v>
      </c>
      <c r="E34" s="13">
        <f>E35</f>
        <v>20498.3</v>
      </c>
      <c r="F34" s="13">
        <f>F35</f>
        <v>20498.3</v>
      </c>
      <c r="G34" s="15">
        <v>0</v>
      </c>
      <c r="H34" s="13">
        <f>H35</f>
        <v>0</v>
      </c>
    </row>
    <row r="35" spans="2:9" ht="16.5" thickBot="1" x14ac:dyDescent="0.3">
      <c r="B35" s="21" t="s">
        <v>39</v>
      </c>
      <c r="C35" s="22" t="s">
        <v>44</v>
      </c>
      <c r="D35" s="22" t="s">
        <v>30</v>
      </c>
      <c r="E35" s="12">
        <f>F35+H35</f>
        <v>20498.3</v>
      </c>
      <c r="F35" s="12">
        <f>16047.3+4451</f>
        <v>20498.3</v>
      </c>
      <c r="G35" s="14">
        <v>0</v>
      </c>
      <c r="H35" s="12">
        <v>0</v>
      </c>
    </row>
    <row r="36" spans="2:9" ht="19.5" customHeight="1" thickBot="1" x14ac:dyDescent="0.3">
      <c r="B36" s="23" t="s">
        <v>40</v>
      </c>
      <c r="C36" s="24">
        <v>10</v>
      </c>
      <c r="D36" s="24" t="s">
        <v>32</v>
      </c>
      <c r="E36" s="15">
        <f>E37</f>
        <v>240</v>
      </c>
      <c r="F36" s="15">
        <f>F37</f>
        <v>240</v>
      </c>
      <c r="G36" s="15">
        <v>0</v>
      </c>
      <c r="H36" s="15">
        <v>0</v>
      </c>
    </row>
    <row r="37" spans="2:9" ht="22.5" customHeight="1" thickBot="1" x14ac:dyDescent="0.3">
      <c r="B37" s="21" t="s">
        <v>41</v>
      </c>
      <c r="C37" s="22">
        <v>10</v>
      </c>
      <c r="D37" s="22" t="s">
        <v>30</v>
      </c>
      <c r="E37" s="14">
        <f>F37</f>
        <v>240</v>
      </c>
      <c r="F37" s="14">
        <v>240</v>
      </c>
      <c r="G37" s="14">
        <v>0</v>
      </c>
      <c r="H37" s="14">
        <v>0</v>
      </c>
      <c r="I37" s="3"/>
    </row>
    <row r="38" spans="2:9" ht="32.25" thickBot="1" x14ac:dyDescent="0.3">
      <c r="B38" s="23" t="s">
        <v>42</v>
      </c>
      <c r="C38" s="24">
        <v>11</v>
      </c>
      <c r="D38" s="24" t="s">
        <v>32</v>
      </c>
      <c r="E38" s="13">
        <f>E39</f>
        <v>2144.8999999999996</v>
      </c>
      <c r="F38" s="13">
        <f>F39</f>
        <v>2144.8999999999996</v>
      </c>
      <c r="G38" s="15">
        <v>0</v>
      </c>
      <c r="H38" s="15">
        <f>H39</f>
        <v>0</v>
      </c>
    </row>
    <row r="39" spans="2:9" ht="18.75" customHeight="1" thickBot="1" x14ac:dyDescent="0.3">
      <c r="B39" s="21" t="s">
        <v>43</v>
      </c>
      <c r="C39" s="22">
        <v>11</v>
      </c>
      <c r="D39" s="22" t="s">
        <v>30</v>
      </c>
      <c r="E39" s="12">
        <f>F39+H39</f>
        <v>2144.8999999999996</v>
      </c>
      <c r="F39" s="12">
        <f>384.5+146.3+56+41+863.8+470+5.8+69.5+34+74</f>
        <v>2144.8999999999996</v>
      </c>
      <c r="G39" s="14">
        <v>0</v>
      </c>
      <c r="H39" s="14"/>
    </row>
    <row r="40" spans="2:9" ht="18.75" x14ac:dyDescent="0.3">
      <c r="B40" s="25"/>
      <c r="C40" s="26"/>
      <c r="D40" s="26"/>
      <c r="E40" s="26"/>
      <c r="F40" s="26"/>
      <c r="G40" s="26"/>
      <c r="H40" s="26"/>
    </row>
    <row r="41" spans="2:9" ht="18.75" x14ac:dyDescent="0.3">
      <c r="B41" s="4"/>
    </row>
    <row r="42" spans="2:9" ht="18.75" x14ac:dyDescent="0.3">
      <c r="B42" s="4"/>
    </row>
    <row r="43" spans="2:9" ht="18.75" x14ac:dyDescent="0.3">
      <c r="B43" s="4"/>
    </row>
  </sheetData>
  <mergeCells count="14">
    <mergeCell ref="B6:H6"/>
    <mergeCell ref="B7:H8"/>
    <mergeCell ref="B10:B11"/>
    <mergeCell ref="C10:C11"/>
    <mergeCell ref="D10:D11"/>
    <mergeCell ref="E10:E11"/>
    <mergeCell ref="F10:H10"/>
    <mergeCell ref="G1:H1"/>
    <mergeCell ref="B2:E2"/>
    <mergeCell ref="B3:E3"/>
    <mergeCell ref="F3:H3"/>
    <mergeCell ref="B4:D4"/>
    <mergeCell ref="F2:H2"/>
    <mergeCell ref="F4:H4"/>
  </mergeCells>
  <pageMargins left="0.39370078740157483" right="0" top="0.74803149606299213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2015-02-17T11:53:56Z</dcterms:modified>
</cp:coreProperties>
</file>